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19/Majprognos/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G6" i="2" l="1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14" i="2" s="1"/>
  <c r="I7" i="2"/>
  <c r="I10" i="2"/>
  <c r="I11" i="2"/>
  <c r="H18" i="2"/>
  <c r="H4" i="2"/>
  <c r="H7" i="2"/>
  <c r="H10" i="2"/>
  <c r="H11" i="2"/>
  <c r="H14" i="2" s="1"/>
  <c r="G18" i="2"/>
  <c r="F18" i="2"/>
  <c r="F4" i="2"/>
  <c r="F6" i="2"/>
  <c r="F7" i="2"/>
  <c r="F10" i="2"/>
  <c r="F11" i="2"/>
  <c r="F14" i="2" s="1"/>
  <c r="E18" i="2"/>
  <c r="G11" i="2"/>
  <c r="E11" i="2"/>
  <c r="E14" i="2" s="1"/>
  <c r="G10" i="2"/>
  <c r="E10" i="2"/>
  <c r="J9" i="2"/>
  <c r="I9" i="2"/>
  <c r="H9" i="2"/>
  <c r="G9" i="2"/>
  <c r="F9" i="2"/>
  <c r="E9" i="2"/>
  <c r="G7" i="2"/>
  <c r="E7" i="2"/>
  <c r="E6" i="2"/>
  <c r="E4" i="2"/>
  <c r="G4" i="2"/>
  <c r="D19" i="2"/>
  <c r="D18" i="2"/>
  <c r="D11" i="2"/>
  <c r="D14" i="2" s="1"/>
  <c r="D10" i="2"/>
  <c r="D9" i="2"/>
  <c r="D7" i="2"/>
  <c r="D6" i="2"/>
  <c r="D4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J14" i="2" l="1"/>
  <c r="J15" i="2" s="1"/>
  <c r="G14" i="2"/>
  <c r="G15" i="2" s="1"/>
  <c r="I15" i="2"/>
  <c r="I20" i="2"/>
  <c r="I21" i="2" s="1"/>
  <c r="I23" i="2" s="1"/>
  <c r="F20" i="2"/>
  <c r="F21" i="2" s="1"/>
  <c r="F23" i="2" s="1"/>
  <c r="F15" i="2"/>
  <c r="H15" i="2"/>
  <c r="H20" i="2"/>
  <c r="H21" i="2" s="1"/>
  <c r="H23" i="2" s="1"/>
  <c r="D15" i="2"/>
  <c r="D20" i="2"/>
  <c r="D21" i="2" s="1"/>
  <c r="D23" i="2" s="1"/>
  <c r="E20" i="2"/>
  <c r="E21" i="2" s="1"/>
  <c r="E23" i="2" s="1"/>
  <c r="E15" i="2"/>
  <c r="G20" i="2" l="1"/>
  <c r="G21" i="2" s="1"/>
  <c r="G23" i="2" s="1"/>
  <c r="J20" i="2"/>
  <c r="J21" i="2" s="1"/>
  <c r="J23" i="2" s="1"/>
</calcChain>
</file>

<file path=xl/sharedStrings.xml><?xml version="1.0" encoding="utf-8"?>
<sst xmlns="http://schemas.openxmlformats.org/spreadsheetml/2006/main" count="179" uniqueCount="167">
  <si>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</si>
  <si>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</si>
  <si>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</si>
  <si>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</si>
  <si>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</si>
  <si>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</si>
  <si>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</si>
  <si>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</si>
  <si>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</si>
  <si>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</si>
  <si>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</si>
  <si>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</si>
  <si>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</si>
  <si>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</si>
  <si>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</si>
  <si>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</si>
  <si>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</si>
  <si>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</si>
  <si>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</si>
  <si>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</si>
  <si>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</si>
  <si>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</si>
  <si>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</si>
  <si>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</si>
  <si>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</si>
  <si>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</si>
  <si>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</si>
  <si>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</si>
  <si>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</si>
  <si>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</si>
  <si>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</si>
  <si>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</si>
  <si>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</si>
  <si>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</si>
  <si>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</si>
  <si>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</si>
  <si>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</si>
  <si>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</si>
  <si>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</si>
  <si>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</si>
  <si>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</si>
  <si>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</si>
  <si>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</si>
  <si>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</si>
  <si>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</si>
  <si>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</si>
  <si>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</si>
  <si>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</si>
  <si>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</si>
  <si>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</si>
  <si>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</si>
  <si>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</si>
  <si>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</si>
  <si>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</si>
  <si>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</si>
  <si>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</si>
  <si>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</si>
  <si>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</si>
  <si>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</si>
  <si>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</si>
  <si>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</si>
  <si>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</si>
  <si>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</si>
  <si>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</si>
  <si>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</si>
  <si>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</si>
  <si>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</si>
  <si>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</si>
  <si>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</si>
  <si>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</si>
  <si>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</si>
  <si>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</si>
  <si>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</si>
  <si>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</si>
  <si>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</si>
  <si>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</si>
  <si>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</si>
  <si>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</si>
  <si>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</si>
  <si>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</si>
  <si>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</si>
  <si>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</si>
  <si>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</si>
  <si>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</si>
  <si>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</si>
  <si>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</si>
  <si>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</si>
  <si>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</si>
  <si>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</si>
  <si>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</si>
  <si>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</si>
  <si>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</si>
  <si>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</si>
  <si>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</si>
  <si>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</si>
  <si>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</si>
  <si>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</si>
  <si>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</si>
  <si>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</si>
  <si>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</si>
  <si>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</si>
  <si>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</si>
  <si>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</si>
  <si>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</si>
  <si>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</si>
  <si>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</si>
  <si>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</si>
  <si>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</si>
  <si>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</si>
  <si>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</si>
  <si>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</si>
  <si>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</si>
  <si>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</si>
  <si>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</si>
  <si>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</si>
  <si>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</si>
  <si>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</si>
  <si>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</si>
  <si>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</si>
  <si>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</si>
  <si>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</si>
  <si>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</si>
  <si>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</si>
  <si>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</si>
  <si>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</si>
  <si>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</si>
  <si>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</si>
  <si>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</si>
  <si>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</si>
  <si>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</si>
  <si>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</si>
  <si>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</si>
  <si>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</si>
  <si>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</si>
  <si>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exkl. antal med endast premiepension</t>
  </si>
  <si>
    <t>Antal ålderspensioner med tilläggspension, totalt</t>
  </si>
  <si>
    <t>Antal ålderspensioner med tilläggspension, kvinnor</t>
  </si>
  <si>
    <t>Antal ålderspensioner med tilläggspension, män</t>
  </si>
  <si>
    <t>Antal ålderspensioner med inkomstpension, totalt</t>
  </si>
  <si>
    <t>Antal ålderspensioner med inkomstpension, kvinnor</t>
  </si>
  <si>
    <t>Antal ålderspensioner med inkomstpension, män</t>
  </si>
  <si>
    <t>Antal premiepensioner, egna, totalt</t>
  </si>
  <si>
    <t>Antal premiepensioner, egna, kvinnor</t>
  </si>
  <si>
    <t>Antal premiepensioner, egna, män</t>
  </si>
  <si>
    <t>Antal premiepensioner, efterlevandeskydd, totalt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</si>
  <si>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</si>
  <si>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</si>
  <si>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</si>
  <si>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</si>
  <si>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kvinnor, kr</t>
  </si>
  <si>
    <t>Genomsnitt för inkomstpension, män, kr</t>
  </si>
  <si>
    <t>Genomsnitt för egen premiepension, totalt, kr</t>
  </si>
  <si>
    <t>Genomsnitt för egen premiepension, kvinnor, kr</t>
  </si>
  <si>
    <t>Genomsnitt för egen premiepension, män, kr</t>
  </si>
  <si>
    <t xml:space="preserve">Genomsnitt för premiepension, efterlevandeskydd </t>
  </si>
  <si>
    <t>Retrofaktor tilläggspension</t>
  </si>
  <si>
    <t>Retrofaktor inkomstpension</t>
  </si>
  <si>
    <t>Retrofaktor premiepension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</si>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</sst>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0" fontId="8" fillId="0" borderId="16" xfId="0" applyFont="1" applyBorder="1" applyAlignment="1">
      <alignment vertical="center"/>
    </xf>
    <xf numFmtId="167" fontId="8" fillId="0" borderId="0" xfId="0" applyNumberFormat="1" applyFont="1"/>
    <xf numFmtId="172" fontId="8" fillId="0" borderId="0" xfId="126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diagram!$D$17:$J$17</c15:sqref>
                  </c15:fullRef>
                </c:ext>
              </c:extLst>
              <c:f>diagram!$E$17:$J$17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diagram!$D$18:$J$18</c15:sqref>
                  </c15:fullRef>
                </c:ext>
              </c:extLst>
              <c:f>diagram!$E$18:$J$18</c:f>
              <c:numCache>
                <c:formatCode>#,##0</c:formatCode>
                <c:ptCount val="6"/>
                <c:pt idx="0">
                  <c:v>299.10309999999998</c:v>
                </c:pt>
                <c:pt idx="1">
                  <c:v>307.3546</c:v>
                </c:pt>
                <c:pt idx="2">
                  <c:v>317.20999999999998</c:v>
                </c:pt>
                <c:pt idx="3">
                  <c:v>327.13099999999997</c:v>
                </c:pt>
                <c:pt idx="4">
                  <c:v>334.33499999999998</c:v>
                </c:pt>
                <c:pt idx="5">
                  <c:v>342.21800000000002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diagram!$D$17:$J$17</c15:sqref>
                  </c15:fullRef>
                </c:ext>
              </c:extLst>
              <c:f>diagram!$E$17:$J$17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diagram!$D$19:$J$19</c15:sqref>
                  </c15:fullRef>
                </c:ext>
              </c:extLst>
              <c:f>diagram!$E$19:$J$19</c:f>
              <c:numCache>
                <c:formatCode>#,##0</c:formatCode>
                <c:ptCount val="6"/>
                <c:pt idx="0">
                  <c:v>9.0806000000000004</c:v>
                </c:pt>
                <c:pt idx="1">
                  <c:v>10.1411</c:v>
                </c:pt>
                <c:pt idx="2">
                  <c:v>11.656000000000001</c:v>
                </c:pt>
                <c:pt idx="3">
                  <c:v>13.385</c:v>
                </c:pt>
                <c:pt idx="4">
                  <c:v>15.279</c:v>
                </c:pt>
                <c:pt idx="5">
                  <c:v>17.419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diagram!$D$17:$J$17</c15:sqref>
                  </c15:fullRef>
                </c:ext>
              </c:extLst>
              <c:f>diagram!$E$17:$J$17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diagram!$D$20:$J$20</c15:sqref>
                  </c15:fullRef>
                </c:ext>
              </c:extLst>
              <c:f>diagram!$E$20:$J$20</c:f>
              <c:numCache>
                <c:formatCode>#,##0</c:formatCode>
                <c:ptCount val="6"/>
                <c:pt idx="0">
                  <c:v>42.507916945761423</c:v>
                </c:pt>
                <c:pt idx="1">
                  <c:v>42.5378422952246</c:v>
                </c:pt>
                <c:pt idx="2">
                  <c:v>42.105200000000004</c:v>
                </c:pt>
                <c:pt idx="3">
                  <c:v>44.156300000000002</c:v>
                </c:pt>
                <c:pt idx="4">
                  <c:v>43.947800000000001</c:v>
                </c:pt>
                <c:pt idx="5">
                  <c:v>44.477699999999999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2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384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4"/>
              <c:layout>
                <c:manualLayout>
                  <c:x val="0"/>
                  <c:y val="-3.7893638056237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404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diagram!$D$58:$J$58</c15:sqref>
                  </c15:fullRef>
                </c:ext>
              </c:extLst>
              <c:f>diagram!$E$58:$J$58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diagram!$D$58</c15:sqref>
                  <c15:dLbl>
                    <c:idx val="-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336</a:t>
                          </a:r>
                        </a:p>
                      </c:rich>
                    </c:tx>
                    <c:dLblPos val="inBase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EB4-41FA-8C4A-324F18A14FD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96" activePane="bottomRight" state="frozen"/>
      <selection pane="topRight" activeCell="B1" sqref="B1"/>
      <selection pane="bottomLeft" activeCell="A4" sqref="A4"/>
      <selection pane="bottomRight" activeCell="M213" sqref="M213"/>
    </sheetView>
  </sheetViews>
  <sheetFormatPr defaultColWidth="9.140625" defaultRowHeight="12.75" x14ac:dyDescent="0.2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2" width="13.85546875" style="13" customWidth="1"/>
    <col min="13" max="16384" width="9.140625" style="13"/>
  </cols>
  <sheetData>
    <row r="1" spans="1:13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 x14ac:dyDescent="0.25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20"/>
    </row>
    <row r="4" spans="1:13" ht="15.75" x14ac:dyDescent="0.25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75" x14ac:dyDescent="0.25">
      <c r="A5" s="2"/>
      <c r="B5" s="2" t="s">
        <v>2</v>
      </c>
      <c r="C5" s="2"/>
      <c r="D5" s="2"/>
      <c r="E5" s="2"/>
      <c r="F5" s="49">
        <v>4.792881255653203</v>
      </c>
      <c r="G5" s="49">
        <v>4.792534916343083</v>
      </c>
      <c r="H5" s="49">
        <v>4.8911272174196441</v>
      </c>
      <c r="I5" s="49">
        <v>3.9288012995371879</v>
      </c>
      <c r="J5" s="49">
        <v>3.1763145141693983</v>
      </c>
      <c r="K5" s="49">
        <v>3.1674532150216317</v>
      </c>
      <c r="L5" s="49">
        <v>3.5770520484383894</v>
      </c>
      <c r="M5" s="20"/>
    </row>
    <row r="6" spans="1:13" ht="15.75" x14ac:dyDescent="0.25">
      <c r="A6" s="2"/>
      <c r="B6" s="2" t="s">
        <v>3</v>
      </c>
      <c r="C6" s="2"/>
      <c r="D6" s="2"/>
      <c r="E6" s="2"/>
      <c r="F6" s="49">
        <v>2.2311468094600606</v>
      </c>
      <c r="G6" s="49">
        <v>2.4443474465299042</v>
      </c>
      <c r="H6" s="49">
        <v>2.1729867916489232</v>
      </c>
      <c r="I6" s="49">
        <v>2.5854879065888126</v>
      </c>
      <c r="J6" s="49">
        <v>2.8455284552845628</v>
      </c>
      <c r="K6" s="49">
        <v>2.9249011857707341</v>
      </c>
      <c r="L6" s="49">
        <v>3.149001536098317</v>
      </c>
      <c r="M6" s="20"/>
    </row>
    <row r="7" spans="1:13" ht="15.75" x14ac:dyDescent="0.25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75" x14ac:dyDescent="0.25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1.8120992472818509</v>
      </c>
      <c r="I8" s="49">
        <v>1.1050696291660111</v>
      </c>
      <c r="J8" s="49">
        <v>0.46621399415780473</v>
      </c>
      <c r="K8" s="49">
        <v>0.50256094273501972</v>
      </c>
      <c r="L8" s="49">
        <v>0.469393620078562</v>
      </c>
      <c r="M8" s="20"/>
    </row>
    <row r="9" spans="1:13" ht="15.75" x14ac:dyDescent="0.25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5112.8</v>
      </c>
      <c r="I9" s="22">
        <v>5169.3</v>
      </c>
      <c r="J9" s="22">
        <v>5193.3999999999996</v>
      </c>
      <c r="K9" s="22">
        <v>5219.5</v>
      </c>
      <c r="L9" s="22">
        <v>5244</v>
      </c>
      <c r="M9" s="20"/>
    </row>
    <row r="10" spans="1:13" ht="15.75" x14ac:dyDescent="0.25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6.3057780058274853</v>
      </c>
      <c r="I11" s="49">
        <v>6.2751568335932122</v>
      </c>
      <c r="J11" s="49">
        <v>6.3932948810382113</v>
      </c>
      <c r="K11" s="49">
        <v>6.5208825847123713</v>
      </c>
      <c r="L11" s="49">
        <v>6.6937119675456387</v>
      </c>
      <c r="M11" s="20"/>
    </row>
    <row r="12" spans="1:13" ht="15.75" x14ac:dyDescent="0.25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1.9527490608798104</v>
      </c>
      <c r="I13" s="49">
        <v>1.8300852618757801</v>
      </c>
      <c r="J13" s="49">
        <v>1.8809246134983804</v>
      </c>
      <c r="K13" s="49">
        <v>2.1602582917522817</v>
      </c>
      <c r="L13" s="49">
        <v>2.353042578865705</v>
      </c>
      <c r="M13" s="20"/>
    </row>
    <row r="14" spans="1:13" ht="15.75" x14ac:dyDescent="0.25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20"/>
    </row>
    <row r="15" spans="1:13" ht="15.75" x14ac:dyDescent="0.25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181.81</v>
      </c>
      <c r="K15" s="41">
        <v>185.97</v>
      </c>
      <c r="L15" s="41">
        <v>190.31</v>
      </c>
      <c r="M15" s="20"/>
    </row>
    <row r="16" spans="1:13" ht="15.75" x14ac:dyDescent="0.25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20"/>
    </row>
    <row r="17" spans="1:15" ht="15.75" x14ac:dyDescent="0.25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x14ac:dyDescent="0.25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47400</v>
      </c>
      <c r="K18" s="22">
        <v>48200</v>
      </c>
      <c r="L18" s="22">
        <v>49300</v>
      </c>
      <c r="M18" s="20"/>
      <c r="N18" s="20"/>
      <c r="O18" s="20"/>
    </row>
    <row r="19" spans="1:15" ht="15.75" x14ac:dyDescent="0.25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66500</v>
      </c>
      <c r="K19" s="22">
        <v>68000</v>
      </c>
      <c r="L19" s="22">
        <v>69600</v>
      </c>
      <c r="M19" s="20"/>
      <c r="N19" s="20"/>
      <c r="O19" s="20"/>
    </row>
    <row r="20" spans="1:15" ht="15.75" x14ac:dyDescent="0.25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 x14ac:dyDescent="0.25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1.5345353860524158</v>
      </c>
      <c r="J21" s="49">
        <v>1.8103264172950162</v>
      </c>
      <c r="K21" s="49">
        <v>2</v>
      </c>
      <c r="L21" s="49">
        <v>2</v>
      </c>
      <c r="M21" s="20"/>
      <c r="N21" s="20"/>
      <c r="O21" s="20"/>
    </row>
    <row r="22" spans="1:15" ht="15.75" x14ac:dyDescent="0.25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 x14ac:dyDescent="0.25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-0.71</v>
      </c>
      <c r="I23" s="49">
        <v>-0.38</v>
      </c>
      <c r="J23" s="49">
        <v>-0.13</v>
      </c>
      <c r="K23" s="49">
        <v>0.24</v>
      </c>
      <c r="L23" s="49">
        <v>0.57999999999999996</v>
      </c>
      <c r="M23" s="20"/>
      <c r="N23" s="20"/>
      <c r="O23" s="20"/>
    </row>
    <row r="24" spans="1:15" ht="15.75" x14ac:dyDescent="0.25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-0.7</v>
      </c>
      <c r="I24" s="49">
        <v>-0.35</v>
      </c>
      <c r="J24" s="49">
        <v>-0.09</v>
      </c>
      <c r="K24" s="49">
        <v>0.28000000000000003</v>
      </c>
      <c r="L24" s="49">
        <v>0.63</v>
      </c>
      <c r="M24" s="20"/>
      <c r="N24" s="20"/>
      <c r="O24" s="20"/>
    </row>
    <row r="25" spans="1:15" ht="15.75" x14ac:dyDescent="0.25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0.01</v>
      </c>
      <c r="J25" s="49">
        <v>0.43</v>
      </c>
      <c r="K25" s="49">
        <v>0.88</v>
      </c>
      <c r="L25" s="49">
        <v>1.35</v>
      </c>
      <c r="M25" s="20"/>
      <c r="N25" s="20"/>
      <c r="O25" s="20"/>
    </row>
    <row r="26" spans="1:15" ht="15.75" x14ac:dyDescent="0.25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0.65</v>
      </c>
      <c r="I26" s="49">
        <v>0.48</v>
      </c>
      <c r="J26" s="49">
        <v>0.93</v>
      </c>
      <c r="K26" s="49">
        <v>1.39</v>
      </c>
      <c r="L26" s="49">
        <v>1.81</v>
      </c>
      <c r="M26" s="20"/>
      <c r="N26"/>
      <c r="O26" s="32"/>
    </row>
    <row r="27" spans="1:15" ht="15.75" x14ac:dyDescent="0.25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  <c r="N27" s="32"/>
      <c r="O27" s="32"/>
    </row>
    <row r="28" spans="1:15" ht="15.75" x14ac:dyDescent="0.25">
      <c r="A28" s="2"/>
      <c r="B28" s="2" t="s">
        <v>17</v>
      </c>
      <c r="C28" s="2"/>
      <c r="D28" s="2"/>
      <c r="E28" s="2"/>
      <c r="F28" s="49">
        <v>2.4337480214105423</v>
      </c>
      <c r="G28" s="49">
        <v>2.3507098199017751</v>
      </c>
      <c r="H28" s="49">
        <v>2.3416665338089393</v>
      </c>
      <c r="I28" s="49">
        <v>1.4776974401063292</v>
      </c>
      <c r="J28" s="49">
        <v>1.6218094518837489</v>
      </c>
      <c r="K28" s="49">
        <v>1.4573480095362523</v>
      </c>
      <c r="L28" s="49">
        <v>1.5661350054829493</v>
      </c>
      <c r="M28" s="32"/>
      <c r="N28" s="32"/>
      <c r="O28" s="32"/>
    </row>
    <row r="29" spans="1:15" ht="15.75" x14ac:dyDescent="0.25">
      <c r="A29" s="2"/>
      <c r="B29" s="2" t="s">
        <v>18</v>
      </c>
      <c r="C29" s="2"/>
      <c r="D29" s="2"/>
      <c r="E29" s="2"/>
      <c r="F29" s="49">
        <v>4.378248657695516</v>
      </c>
      <c r="G29" s="49">
        <v>4.4085311197339827</v>
      </c>
      <c r="H29" s="49">
        <v>4.6281443328463734</v>
      </c>
      <c r="I29" s="49">
        <v>3.5623080153663</v>
      </c>
      <c r="J29" s="49">
        <v>3.0921799395220217</v>
      </c>
      <c r="K29" s="49">
        <v>3.611675934400016</v>
      </c>
      <c r="L29" s="49">
        <v>3.5593945439729158</v>
      </c>
      <c r="M29" s="32"/>
      <c r="N29" s="32"/>
      <c r="O29" s="32"/>
    </row>
    <row r="30" spans="1:15" ht="15.75" x14ac:dyDescent="0.25">
      <c r="A30" s="2"/>
      <c r="B30" s="2" t="s">
        <v>19</v>
      </c>
      <c r="C30" s="2"/>
      <c r="D30" s="2"/>
      <c r="E30" s="2"/>
      <c r="F30" s="22">
        <v>4385.4970000000003</v>
      </c>
      <c r="G30" s="22">
        <v>4578.8329999999996</v>
      </c>
      <c r="H30" s="22">
        <v>4790.7479999999996</v>
      </c>
      <c r="I30" s="22">
        <v>4961.4092000000001</v>
      </c>
      <c r="J30" s="22">
        <v>5114.8249000000005</v>
      </c>
      <c r="K30" s="22">
        <v>5299.5558000000001</v>
      </c>
      <c r="L30" s="22">
        <v>5488.1879000000008</v>
      </c>
      <c r="M30" s="20"/>
      <c r="N30" s="20"/>
      <c r="O30" s="20"/>
    </row>
    <row r="31" spans="1:15" ht="15.75" x14ac:dyDescent="0.25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75" x14ac:dyDescent="0.25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2" s="9" customFormat="1" ht="18.75" x14ac:dyDescent="0.3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</row>
    <row r="34" spans="1:12" ht="15.75" x14ac:dyDescent="0.25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</row>
    <row r="35" spans="1:12" s="4" customFormat="1" ht="42.75" customHeight="1" x14ac:dyDescent="0.2">
      <c r="A35" s="12" t="s">
        <v>21</v>
      </c>
      <c r="B35" s="15"/>
      <c r="C35" s="15"/>
      <c r="D35" s="15"/>
      <c r="E35" s="15"/>
    </row>
    <row r="36" spans="1:12" ht="19.5" customHeight="1" thickBot="1" x14ac:dyDescent="0.3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6.5" thickTop="1" x14ac:dyDescent="0.25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13124200</v>
      </c>
      <c r="J37" s="27">
        <v>14587800</v>
      </c>
      <c r="K37" s="27">
        <v>14529400</v>
      </c>
      <c r="L37" s="27">
        <v>14841000</v>
      </c>
    </row>
    <row r="38" spans="1:12" ht="14.1" customHeight="1" x14ac:dyDescent="0.25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</row>
    <row r="39" spans="1:12" ht="14.1" customHeight="1" x14ac:dyDescent="0.25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5241000</v>
      </c>
      <c r="J39" s="22">
        <v>5117000</v>
      </c>
      <c r="K39" s="22">
        <v>4422000</v>
      </c>
      <c r="L39" s="22">
        <v>3832000</v>
      </c>
    </row>
    <row r="40" spans="1:12" ht="15.75" x14ac:dyDescent="0.25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7875000</v>
      </c>
      <c r="J40" s="22">
        <v>9463000</v>
      </c>
      <c r="K40" s="22">
        <v>10100000</v>
      </c>
      <c r="L40" s="22">
        <v>11002000</v>
      </c>
    </row>
    <row r="41" spans="1:12" ht="12.75" customHeight="1" x14ac:dyDescent="0.25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75" x14ac:dyDescent="0.25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657600</v>
      </c>
      <c r="J42" s="22">
        <v>691700</v>
      </c>
      <c r="K42" s="22">
        <v>724800</v>
      </c>
      <c r="L42" s="22">
        <v>737600</v>
      </c>
    </row>
    <row r="43" spans="1:12" ht="12" customHeight="1" x14ac:dyDescent="0.25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75" x14ac:dyDescent="0.25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219600</v>
      </c>
      <c r="J44" s="22">
        <v>203300</v>
      </c>
      <c r="K44" s="22">
        <v>185900</v>
      </c>
      <c r="L44" s="22">
        <v>160500</v>
      </c>
    </row>
    <row r="45" spans="1:12" ht="15.75" x14ac:dyDescent="0.25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184700</v>
      </c>
      <c r="J45" s="22">
        <v>171700</v>
      </c>
      <c r="K45" s="22">
        <v>157600</v>
      </c>
      <c r="L45" s="22">
        <v>136600</v>
      </c>
    </row>
    <row r="46" spans="1:12" ht="15.75" x14ac:dyDescent="0.25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34900</v>
      </c>
      <c r="J46" s="22">
        <v>31600</v>
      </c>
      <c r="K46" s="22">
        <v>28300</v>
      </c>
      <c r="L46" s="22">
        <v>23900</v>
      </c>
    </row>
    <row r="47" spans="1:12" ht="13.5" customHeight="1" x14ac:dyDescent="0.25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75" x14ac:dyDescent="0.25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438000</v>
      </c>
      <c r="J48" s="22">
        <v>488400</v>
      </c>
      <c r="K48" s="22">
        <v>538900</v>
      </c>
      <c r="L48" s="22">
        <v>577100</v>
      </c>
    </row>
    <row r="49" spans="1:12" ht="15.75" x14ac:dyDescent="0.25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328100</v>
      </c>
      <c r="J49" s="22">
        <v>363500</v>
      </c>
      <c r="K49" s="22">
        <v>398700</v>
      </c>
      <c r="L49" s="22">
        <v>424600</v>
      </c>
    </row>
    <row r="50" spans="1:12" ht="15.75" x14ac:dyDescent="0.25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109900</v>
      </c>
      <c r="J50" s="22">
        <v>124900</v>
      </c>
      <c r="K50" s="22">
        <v>140200</v>
      </c>
      <c r="L50" s="22">
        <v>152500</v>
      </c>
    </row>
    <row r="51" spans="1:12" ht="13.5" customHeight="1" x14ac:dyDescent="0.25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75" x14ac:dyDescent="0.25">
      <c r="A52" s="3"/>
      <c r="B52" s="2"/>
      <c r="C52" s="2"/>
      <c r="D52" s="2" t="s">
        <v>33</v>
      </c>
      <c r="E52" s="2"/>
      <c r="F52" s="22">
        <v>20200</v>
      </c>
      <c r="G52" s="22">
        <v>20100</v>
      </c>
      <c r="H52" s="22">
        <v>19900</v>
      </c>
      <c r="I52" s="22">
        <v>20000</v>
      </c>
      <c r="J52" s="22">
        <v>20000</v>
      </c>
      <c r="K52" s="22">
        <v>20100</v>
      </c>
      <c r="L52" s="22">
        <v>20200</v>
      </c>
    </row>
    <row r="53" spans="1:12" ht="12.75" customHeight="1" x14ac:dyDescent="0.25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75" x14ac:dyDescent="0.25">
      <c r="A54" s="3"/>
      <c r="B54" s="2"/>
      <c r="C54" s="2"/>
      <c r="D54" s="2" t="s">
        <v>34</v>
      </c>
      <c r="E54" s="2"/>
      <c r="F54" s="22">
        <v>24500</v>
      </c>
      <c r="G54" s="22">
        <v>24100</v>
      </c>
      <c r="H54" s="22">
        <v>24000</v>
      </c>
      <c r="I54" s="22">
        <v>24000</v>
      </c>
      <c r="J54" s="22">
        <v>24000</v>
      </c>
      <c r="K54" s="22">
        <v>24000</v>
      </c>
      <c r="L54" s="22">
        <v>24000</v>
      </c>
    </row>
    <row r="55" spans="1:12" ht="15.75" x14ac:dyDescent="0.25">
      <c r="A55" s="3"/>
      <c r="B55" s="2"/>
      <c r="C55" s="2"/>
      <c r="D55" s="2"/>
      <c r="E55" s="2" t="s">
        <v>35</v>
      </c>
      <c r="F55" s="22">
        <v>25600</v>
      </c>
      <c r="G55" s="22">
        <v>25000</v>
      </c>
      <c r="H55" s="22">
        <v>24800</v>
      </c>
      <c r="I55" s="22">
        <v>24700</v>
      </c>
      <c r="J55" s="22">
        <v>24600</v>
      </c>
      <c r="K55" s="22">
        <v>24400</v>
      </c>
      <c r="L55" s="22">
        <v>24500</v>
      </c>
    </row>
    <row r="56" spans="1:12" ht="15.75" x14ac:dyDescent="0.25">
      <c r="A56" s="3"/>
      <c r="B56" s="2"/>
      <c r="C56" s="2"/>
      <c r="D56" s="2"/>
      <c r="E56" s="2" t="s">
        <v>36</v>
      </c>
      <c r="F56" s="22">
        <v>19600</v>
      </c>
      <c r="G56" s="22">
        <v>19700</v>
      </c>
      <c r="H56" s="22">
        <v>20000</v>
      </c>
      <c r="I56" s="22">
        <v>20400</v>
      </c>
      <c r="J56" s="22">
        <v>20800</v>
      </c>
      <c r="K56" s="22">
        <v>21200</v>
      </c>
      <c r="L56" s="22">
        <v>21700</v>
      </c>
    </row>
    <row r="57" spans="1:12" ht="15.75" customHeight="1" x14ac:dyDescent="0.25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75" x14ac:dyDescent="0.25">
      <c r="A58" s="3"/>
      <c r="B58" s="2"/>
      <c r="C58" s="2"/>
      <c r="D58" s="2" t="s">
        <v>37</v>
      </c>
      <c r="E58" s="2"/>
      <c r="F58" s="22">
        <v>16800</v>
      </c>
      <c r="G58" s="22">
        <v>17300</v>
      </c>
      <c r="H58" s="22">
        <v>17500</v>
      </c>
      <c r="I58" s="22">
        <v>18000</v>
      </c>
      <c r="J58" s="22">
        <v>18400</v>
      </c>
      <c r="K58" s="22">
        <v>18700</v>
      </c>
      <c r="L58" s="22">
        <v>19100</v>
      </c>
    </row>
    <row r="59" spans="1:12" ht="15.75" x14ac:dyDescent="0.25">
      <c r="A59" s="3"/>
      <c r="B59" s="2"/>
      <c r="C59" s="2"/>
      <c r="D59" s="2"/>
      <c r="E59" s="2" t="s">
        <v>38</v>
      </c>
      <c r="F59" s="22">
        <v>16300</v>
      </c>
      <c r="G59" s="22">
        <v>16600</v>
      </c>
      <c r="H59" s="22">
        <v>16700</v>
      </c>
      <c r="I59" s="22">
        <v>17100</v>
      </c>
      <c r="J59" s="22">
        <v>17500</v>
      </c>
      <c r="K59" s="22">
        <v>17800</v>
      </c>
      <c r="L59" s="22">
        <v>18100</v>
      </c>
    </row>
    <row r="60" spans="1:12" ht="15.75" x14ac:dyDescent="0.25">
      <c r="A60" s="3"/>
      <c r="B60" s="2"/>
      <c r="C60" s="2"/>
      <c r="D60" s="2"/>
      <c r="E60" s="2" t="s">
        <v>39</v>
      </c>
      <c r="F60" s="22">
        <v>18500</v>
      </c>
      <c r="G60" s="22">
        <v>19500</v>
      </c>
      <c r="H60" s="22">
        <v>19900</v>
      </c>
      <c r="I60" s="22">
        <v>20500</v>
      </c>
      <c r="J60" s="22">
        <v>21100</v>
      </c>
      <c r="K60" s="22">
        <v>21500</v>
      </c>
      <c r="L60" s="22">
        <v>21800</v>
      </c>
    </row>
    <row r="61" spans="1:12" ht="13.5" customHeight="1" x14ac:dyDescent="0.25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75" x14ac:dyDescent="0.25">
      <c r="A62" s="3"/>
      <c r="B62" s="2"/>
      <c r="C62" s="2"/>
      <c r="D62" s="2" t="s">
        <v>40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0.99287099999999995</v>
      </c>
      <c r="J62" s="29">
        <v>0.99287099999999995</v>
      </c>
      <c r="K62" s="29">
        <v>0.99287099999999995</v>
      </c>
      <c r="L62" s="29">
        <v>0.99287099999999995</v>
      </c>
    </row>
    <row r="63" spans="1:12" ht="15.75" x14ac:dyDescent="0.25">
      <c r="A63" s="3"/>
      <c r="B63" s="2"/>
      <c r="C63" s="2"/>
      <c r="D63" s="2" t="s">
        <v>41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1.0007917500000001</v>
      </c>
      <c r="J63" s="29">
        <v>1.0007917500000001</v>
      </c>
      <c r="K63" s="29">
        <v>1.0007917500000001</v>
      </c>
      <c r="L63" s="29">
        <v>1.0007917500000001</v>
      </c>
    </row>
    <row r="64" spans="1:12" ht="13.5" customHeight="1" x14ac:dyDescent="0.25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4" ht="13.5" hidden="1" customHeight="1" x14ac:dyDescent="0.25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20"/>
      <c r="N65" s="20"/>
    </row>
    <row r="66" spans="1:14" ht="13.5" hidden="1" customHeight="1" x14ac:dyDescent="0.25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20"/>
      <c r="N66" s="20"/>
    </row>
    <row r="67" spans="1:14" ht="15.75" x14ac:dyDescent="0.25">
      <c r="A67" s="3"/>
      <c r="B67" s="2"/>
      <c r="C67" s="2"/>
      <c r="D67" s="2" t="s">
        <v>43</v>
      </c>
      <c r="E67" s="2"/>
      <c r="F67" s="22">
        <v>10131</v>
      </c>
      <c r="G67" s="22">
        <v>9282</v>
      </c>
      <c r="H67" s="22">
        <v>8547</v>
      </c>
      <c r="I67" s="22">
        <v>8200</v>
      </c>
      <c r="J67" s="22">
        <v>7800</v>
      </c>
      <c r="K67" s="22">
        <v>7400</v>
      </c>
      <c r="L67" s="22">
        <v>7000</v>
      </c>
      <c r="M67" s="20"/>
      <c r="N67" s="20"/>
    </row>
    <row r="68" spans="1:14" ht="15.75" x14ac:dyDescent="0.25">
      <c r="A68" s="3"/>
      <c r="B68" s="2"/>
      <c r="C68" s="2"/>
      <c r="D68" s="2" t="s">
        <v>44</v>
      </c>
      <c r="E68" s="2"/>
      <c r="F68" s="22">
        <v>817</v>
      </c>
      <c r="G68" s="22">
        <v>750</v>
      </c>
      <c r="H68" s="22">
        <v>688</v>
      </c>
      <c r="I68" s="22">
        <v>648</v>
      </c>
      <c r="J68" s="22">
        <v>608</v>
      </c>
      <c r="K68" s="22">
        <v>568</v>
      </c>
      <c r="L68" s="22">
        <v>528</v>
      </c>
      <c r="M68" s="20"/>
      <c r="N68" s="20"/>
    </row>
    <row r="69" spans="1:14" ht="15.75" x14ac:dyDescent="0.25">
      <c r="A69" s="3"/>
      <c r="B69" s="2"/>
      <c r="C69" s="2"/>
      <c r="D69" s="2" t="s">
        <v>45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0.27150000000000002</v>
      </c>
      <c r="J69" s="30">
        <v>0.27</v>
      </c>
      <c r="K69" s="30">
        <v>0.26850000000000002</v>
      </c>
      <c r="L69" s="30">
        <v>0.26700000000000002</v>
      </c>
      <c r="M69" s="20"/>
      <c r="N69" s="20"/>
    </row>
    <row r="70" spans="1:14" s="4" customFormat="1" ht="15.75" x14ac:dyDescent="0.25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</row>
    <row r="71" spans="1:14" ht="16.5" thickBot="1" x14ac:dyDescent="0.3">
      <c r="A71" s="3"/>
      <c r="B71" s="10" t="s">
        <v>46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20"/>
      <c r="N71" s="20"/>
    </row>
    <row r="72" spans="1:14" ht="16.5" thickTop="1" x14ac:dyDescent="0.25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10340400</v>
      </c>
      <c r="J72" s="23">
        <v>9840000</v>
      </c>
      <c r="K72" s="23">
        <v>9245200</v>
      </c>
      <c r="L72" s="23">
        <v>8667400</v>
      </c>
      <c r="M72" s="20"/>
      <c r="N72" s="20"/>
    </row>
    <row r="73" spans="1:14" ht="12" customHeight="1" x14ac:dyDescent="0.25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20"/>
      <c r="N73" s="20"/>
    </row>
    <row r="74" spans="1:14" ht="16.5" customHeight="1" x14ac:dyDescent="0.25">
      <c r="A74" s="3"/>
      <c r="B74" s="2"/>
      <c r="C74" s="2"/>
      <c r="D74" s="2" t="s">
        <v>47</v>
      </c>
      <c r="E74" s="2"/>
      <c r="F74" s="24">
        <v>11144987</v>
      </c>
      <c r="G74" s="24">
        <v>10748478</v>
      </c>
      <c r="H74" s="24">
        <v>10125114</v>
      </c>
      <c r="I74" s="24">
        <v>9614000</v>
      </c>
      <c r="J74" s="24">
        <v>9120700</v>
      </c>
      <c r="K74" s="24">
        <v>8533600</v>
      </c>
      <c r="L74" s="24">
        <v>7958800</v>
      </c>
      <c r="M74" s="20"/>
      <c r="N74" s="20"/>
    </row>
    <row r="75" spans="1:14" ht="15.75" x14ac:dyDescent="0.25">
      <c r="A75" s="3"/>
      <c r="B75" s="20"/>
      <c r="C75" s="2"/>
      <c r="D75" s="2" t="s">
        <v>48</v>
      </c>
      <c r="E75" s="2"/>
      <c r="F75" s="24">
        <v>140643</v>
      </c>
      <c r="G75" s="24">
        <v>117042</v>
      </c>
      <c r="H75" s="24">
        <v>95583</v>
      </c>
      <c r="I75" s="24">
        <v>76700</v>
      </c>
      <c r="J75" s="24">
        <v>61600</v>
      </c>
      <c r="K75" s="24">
        <v>48100</v>
      </c>
      <c r="L75" s="24">
        <v>36800</v>
      </c>
      <c r="M75" s="20"/>
      <c r="N75" s="20"/>
    </row>
    <row r="76" spans="1:14" ht="12" customHeight="1" x14ac:dyDescent="0.25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20"/>
      <c r="N76" s="20"/>
    </row>
    <row r="77" spans="1:14" ht="16.5" customHeight="1" x14ac:dyDescent="0.25">
      <c r="A77" s="3"/>
      <c r="B77" s="2"/>
      <c r="C77" s="2"/>
      <c r="D77" s="2" t="s">
        <v>49</v>
      </c>
      <c r="E77" s="2"/>
      <c r="F77" s="24">
        <v>268500</v>
      </c>
      <c r="G77" s="24">
        <v>257000</v>
      </c>
      <c r="H77" s="24">
        <v>245300</v>
      </c>
      <c r="I77" s="24">
        <v>233900</v>
      </c>
      <c r="J77" s="24">
        <v>222700</v>
      </c>
      <c r="K77" s="24">
        <v>211500</v>
      </c>
      <c r="L77" s="24">
        <v>200300</v>
      </c>
      <c r="M77" s="20"/>
      <c r="N77" s="20"/>
    </row>
    <row r="78" spans="1:14" ht="15.75" x14ac:dyDescent="0.25">
      <c r="A78" s="3"/>
      <c r="B78" s="20"/>
      <c r="C78" s="2"/>
      <c r="D78" s="2" t="s">
        <v>50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0"/>
      <c r="N78" s="20"/>
    </row>
    <row r="79" spans="1:14" ht="9.75" customHeight="1" x14ac:dyDescent="0.25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20"/>
      <c r="N79" s="20"/>
    </row>
    <row r="80" spans="1:14" ht="16.5" customHeight="1" x14ac:dyDescent="0.25">
      <c r="A80" s="3"/>
      <c r="B80" s="2"/>
      <c r="C80" s="2"/>
      <c r="D80" s="2" t="s">
        <v>51</v>
      </c>
      <c r="E80" s="2"/>
      <c r="F80" s="24">
        <v>41500</v>
      </c>
      <c r="G80" s="24">
        <v>41800</v>
      </c>
      <c r="H80" s="24">
        <v>41300</v>
      </c>
      <c r="I80" s="24">
        <v>41100</v>
      </c>
      <c r="J80" s="24">
        <v>40900</v>
      </c>
      <c r="K80" s="24">
        <v>40300</v>
      </c>
      <c r="L80" s="24">
        <v>39700</v>
      </c>
      <c r="M80" s="20"/>
      <c r="N80" s="20"/>
    </row>
    <row r="81" spans="1:12" ht="15.75" x14ac:dyDescent="0.25">
      <c r="A81" s="3"/>
      <c r="B81" s="20"/>
      <c r="C81" s="2"/>
      <c r="D81" s="2" t="s">
        <v>52</v>
      </c>
      <c r="E81" s="2"/>
      <c r="F81" s="24">
        <v>24700</v>
      </c>
      <c r="G81" s="24">
        <v>24600</v>
      </c>
      <c r="H81" s="24">
        <v>24500</v>
      </c>
      <c r="I81" s="24">
        <v>24400</v>
      </c>
      <c r="J81" s="24">
        <v>24200</v>
      </c>
      <c r="K81" s="24">
        <v>23800</v>
      </c>
      <c r="L81" s="24">
        <v>23300</v>
      </c>
    </row>
    <row r="82" spans="1:12" ht="9.75" customHeight="1" x14ac:dyDescent="0.25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 x14ac:dyDescent="0.25">
      <c r="A83" s="3"/>
      <c r="B83" s="2"/>
      <c r="C83" s="2"/>
      <c r="D83" s="2" t="s">
        <v>53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1.0003314948682407</v>
      </c>
      <c r="J83" s="25">
        <v>1.0003314948682407</v>
      </c>
      <c r="K83" s="25">
        <v>1.0003314948682407</v>
      </c>
      <c r="L83" s="25">
        <v>1.0003314948682407</v>
      </c>
    </row>
    <row r="84" spans="1:12" ht="15.75" x14ac:dyDescent="0.25">
      <c r="A84" s="3"/>
      <c r="B84" s="20"/>
      <c r="C84" s="2"/>
      <c r="D84" s="2" t="s">
        <v>54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1.0037014478468715</v>
      </c>
      <c r="J84" s="25">
        <v>1.0037014478468715</v>
      </c>
      <c r="K84" s="25">
        <v>1.0037014478468715</v>
      </c>
      <c r="L84" s="25">
        <v>1.0037014478468715</v>
      </c>
    </row>
    <row r="85" spans="1:12" ht="12" customHeight="1" x14ac:dyDescent="0.25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 x14ac:dyDescent="0.25">
      <c r="A86" s="3"/>
      <c r="B86" s="2"/>
      <c r="C86" s="2"/>
      <c r="D86" s="2" t="s">
        <v>55</v>
      </c>
      <c r="E86" s="2"/>
      <c r="F86" s="24">
        <v>303040</v>
      </c>
      <c r="G86" s="24">
        <v>305149</v>
      </c>
      <c r="H86" s="24">
        <v>311942</v>
      </c>
      <c r="I86" s="24">
        <v>313100</v>
      </c>
      <c r="J86" s="24">
        <v>319100</v>
      </c>
      <c r="K86" s="24">
        <v>322300</v>
      </c>
      <c r="L86" s="24">
        <v>327500</v>
      </c>
    </row>
    <row r="87" spans="1:12" ht="15.75" x14ac:dyDescent="0.25">
      <c r="A87" s="3"/>
      <c r="B87" s="20"/>
      <c r="C87" s="2"/>
      <c r="D87" s="2" t="s">
        <v>56</v>
      </c>
      <c r="E87" s="2"/>
      <c r="F87" s="24">
        <v>83438</v>
      </c>
      <c r="G87" s="24">
        <v>71887</v>
      </c>
      <c r="H87" s="24">
        <v>77010</v>
      </c>
      <c r="I87" s="24">
        <v>74300</v>
      </c>
      <c r="J87" s="24">
        <v>74700</v>
      </c>
      <c r="K87" s="24">
        <v>74700</v>
      </c>
      <c r="L87" s="24">
        <v>75200</v>
      </c>
    </row>
    <row r="88" spans="1:12" ht="12" customHeight="1" x14ac:dyDescent="0.25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 x14ac:dyDescent="0.25">
      <c r="A89" s="3"/>
      <c r="B89" s="2"/>
      <c r="C89" s="2"/>
      <c r="D89" s="2" t="s">
        <v>57</v>
      </c>
      <c r="E89" s="2"/>
      <c r="F89" s="24">
        <v>3610</v>
      </c>
      <c r="G89" s="24">
        <v>3430</v>
      </c>
      <c r="H89" s="24">
        <v>3430</v>
      </c>
      <c r="I89" s="24">
        <v>3260</v>
      </c>
      <c r="J89" s="24">
        <v>3230</v>
      </c>
      <c r="K89" s="24">
        <v>3200</v>
      </c>
      <c r="L89" s="24">
        <v>3170</v>
      </c>
    </row>
    <row r="90" spans="1:12" ht="15.75" x14ac:dyDescent="0.25">
      <c r="A90" s="3"/>
      <c r="B90" s="20"/>
      <c r="C90" s="2"/>
      <c r="D90" s="2" t="s">
        <v>58</v>
      </c>
      <c r="E90" s="2"/>
      <c r="F90" s="24">
        <v>2660</v>
      </c>
      <c r="G90" s="24">
        <v>2360</v>
      </c>
      <c r="H90" s="24">
        <v>2380</v>
      </c>
      <c r="I90" s="24">
        <v>2230</v>
      </c>
      <c r="J90" s="24">
        <v>2190</v>
      </c>
      <c r="K90" s="24">
        <v>2160</v>
      </c>
      <c r="L90" s="24">
        <v>2120</v>
      </c>
    </row>
    <row r="91" spans="1:12" ht="13.5" customHeight="1" x14ac:dyDescent="0.25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 x14ac:dyDescent="0.25">
      <c r="A92" s="3"/>
      <c r="B92" s="2"/>
      <c r="C92" s="2"/>
      <c r="D92" s="2" t="s">
        <v>59</v>
      </c>
      <c r="E92" s="2"/>
      <c r="F92" s="24">
        <v>73700</v>
      </c>
      <c r="G92" s="24">
        <v>79100</v>
      </c>
      <c r="H92" s="24">
        <v>80000</v>
      </c>
      <c r="I92" s="24">
        <v>82500</v>
      </c>
      <c r="J92" s="24">
        <v>84900</v>
      </c>
      <c r="K92" s="24">
        <v>86600</v>
      </c>
      <c r="L92" s="24">
        <v>88900</v>
      </c>
    </row>
    <row r="93" spans="1:12" ht="15.75" x14ac:dyDescent="0.25">
      <c r="A93" s="3"/>
      <c r="B93" s="20"/>
      <c r="C93" s="2"/>
      <c r="D93" s="2" t="s">
        <v>60</v>
      </c>
      <c r="E93" s="2"/>
      <c r="F93" s="24">
        <v>26500</v>
      </c>
      <c r="G93" s="24">
        <v>25500</v>
      </c>
      <c r="H93" s="24">
        <v>26600</v>
      </c>
      <c r="I93" s="24">
        <v>27300</v>
      </c>
      <c r="J93" s="24">
        <v>27900</v>
      </c>
      <c r="K93" s="24">
        <v>28400</v>
      </c>
      <c r="L93" s="24">
        <v>29100</v>
      </c>
    </row>
    <row r="94" spans="1:12" ht="9.9499999999999993" customHeight="1" x14ac:dyDescent="0.25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75" x14ac:dyDescent="0.25">
      <c r="A95" s="3"/>
      <c r="B95" s="20"/>
      <c r="C95" s="2"/>
      <c r="D95" s="2" t="s">
        <v>61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1.1640702240748355</v>
      </c>
      <c r="J95" s="26">
        <v>1.1640702240748355</v>
      </c>
      <c r="K95" s="26">
        <v>1.1640702240748355</v>
      </c>
      <c r="L95" s="26">
        <v>1.1640702240748355</v>
      </c>
    </row>
    <row r="96" spans="1:12" ht="15.75" x14ac:dyDescent="0.25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3" ht="19.5" customHeight="1" x14ac:dyDescent="0.25">
      <c r="A97" s="3"/>
      <c r="B97" s="2"/>
      <c r="C97" s="2"/>
      <c r="D97" s="2" t="s">
        <v>62</v>
      </c>
      <c r="E97" s="2"/>
      <c r="F97" s="24">
        <v>182863</v>
      </c>
      <c r="G97" s="24">
        <v>190162</v>
      </c>
      <c r="H97" s="24">
        <v>191610</v>
      </c>
      <c r="I97" s="24">
        <v>192900</v>
      </c>
      <c r="J97" s="24">
        <v>194500</v>
      </c>
      <c r="K97" s="24">
        <v>196400</v>
      </c>
      <c r="L97" s="24">
        <v>198000</v>
      </c>
      <c r="M97" s="20"/>
    </row>
    <row r="98" spans="1:13" ht="15.75" x14ac:dyDescent="0.25">
      <c r="A98" s="3"/>
      <c r="B98" s="20"/>
      <c r="C98" s="2"/>
      <c r="D98" s="2" t="s">
        <v>63</v>
      </c>
      <c r="E98" s="2"/>
      <c r="F98" s="24">
        <v>64540</v>
      </c>
      <c r="G98" s="24">
        <v>65848</v>
      </c>
      <c r="H98" s="24">
        <v>68059</v>
      </c>
      <c r="I98" s="24">
        <v>69400</v>
      </c>
      <c r="J98" s="24">
        <v>69400</v>
      </c>
      <c r="K98" s="24">
        <v>70100</v>
      </c>
      <c r="L98" s="24">
        <v>71100</v>
      </c>
      <c r="M98" s="20"/>
    </row>
    <row r="99" spans="1:13" ht="11.25" customHeight="1" x14ac:dyDescent="0.25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20"/>
    </row>
    <row r="100" spans="1:13" ht="15" customHeight="1" x14ac:dyDescent="0.25">
      <c r="A100" s="3"/>
      <c r="B100" s="2"/>
      <c r="C100" s="2"/>
      <c r="D100" s="2" t="s">
        <v>64</v>
      </c>
      <c r="E100" s="2"/>
      <c r="F100" s="24">
        <v>2710</v>
      </c>
      <c r="G100" s="24">
        <v>2780</v>
      </c>
      <c r="H100" s="24">
        <v>2780</v>
      </c>
      <c r="I100" s="24">
        <v>2770</v>
      </c>
      <c r="J100" s="24">
        <v>2740</v>
      </c>
      <c r="K100" s="24">
        <v>2740</v>
      </c>
      <c r="L100" s="24">
        <v>2730</v>
      </c>
      <c r="M100" s="20"/>
    </row>
    <row r="101" spans="1:13" ht="15.75" x14ac:dyDescent="0.25">
      <c r="A101" s="3"/>
      <c r="B101" s="20"/>
      <c r="C101" s="2"/>
      <c r="D101" s="2" t="s">
        <v>65</v>
      </c>
      <c r="E101" s="2"/>
      <c r="F101" s="24">
        <v>2110</v>
      </c>
      <c r="G101" s="24">
        <v>2110</v>
      </c>
      <c r="H101" s="24">
        <v>2110</v>
      </c>
      <c r="I101" s="24">
        <v>2070</v>
      </c>
      <c r="J101" s="24">
        <v>2020</v>
      </c>
      <c r="K101" s="24">
        <v>1990</v>
      </c>
      <c r="L101" s="24">
        <v>1960</v>
      </c>
      <c r="M101" s="20"/>
    </row>
    <row r="102" spans="1:13" ht="12" customHeight="1" x14ac:dyDescent="0.25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0"/>
    </row>
    <row r="103" spans="1:13" ht="18" customHeight="1" x14ac:dyDescent="0.25">
      <c r="A103" s="3"/>
      <c r="B103" s="2"/>
      <c r="C103" s="2"/>
      <c r="D103" s="2" t="s">
        <v>66</v>
      </c>
      <c r="E103" s="2"/>
      <c r="F103" s="24">
        <v>66700</v>
      </c>
      <c r="G103" s="24">
        <v>68000</v>
      </c>
      <c r="H103" s="24">
        <v>69000</v>
      </c>
      <c r="I103" s="24">
        <v>69400</v>
      </c>
      <c r="J103" s="24">
        <v>70800</v>
      </c>
      <c r="K103" s="24">
        <v>71400</v>
      </c>
      <c r="L103" s="24">
        <v>72100</v>
      </c>
      <c r="M103" s="20"/>
    </row>
    <row r="104" spans="1:13" ht="18.75" customHeight="1" x14ac:dyDescent="0.25">
      <c r="A104" s="3"/>
      <c r="B104" s="20"/>
      <c r="C104" s="2"/>
      <c r="D104" s="2" t="s">
        <v>67</v>
      </c>
      <c r="E104" s="2"/>
      <c r="F104" s="24">
        <v>30500</v>
      </c>
      <c r="G104" s="24">
        <v>31200</v>
      </c>
      <c r="H104" s="24">
        <v>32200</v>
      </c>
      <c r="I104" s="24">
        <v>33400</v>
      </c>
      <c r="J104" s="24">
        <v>34300</v>
      </c>
      <c r="K104" s="24">
        <v>35200</v>
      </c>
      <c r="L104" s="24">
        <v>36200</v>
      </c>
      <c r="M104" s="20"/>
    </row>
    <row r="105" spans="1:13" ht="13.5" customHeight="1" x14ac:dyDescent="0.25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20"/>
    </row>
    <row r="106" spans="1:13" ht="15.75" x14ac:dyDescent="0.25">
      <c r="A106" s="3"/>
      <c r="B106" s="20"/>
      <c r="C106" s="2"/>
      <c r="D106" s="2" t="s">
        <v>68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1.0041112108887869</v>
      </c>
      <c r="J106" s="26">
        <v>1.0041112108887869</v>
      </c>
      <c r="K106" s="26">
        <v>1.0041112108887869</v>
      </c>
      <c r="L106" s="26">
        <v>1.0041112108887869</v>
      </c>
      <c r="M106" s="20"/>
    </row>
    <row r="107" spans="1:13" ht="11.25" customHeight="1" x14ac:dyDescent="0.25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0"/>
    </row>
    <row r="108" spans="1:13" ht="24.95" customHeight="1" x14ac:dyDescent="0.25">
      <c r="A108" s="3"/>
      <c r="B108" s="14"/>
      <c r="C108" s="2" t="s">
        <v>69</v>
      </c>
      <c r="D108" s="2"/>
      <c r="E108" s="2"/>
      <c r="F108" s="24">
        <v>165</v>
      </c>
      <c r="G108" s="24">
        <v>123</v>
      </c>
      <c r="H108" s="24">
        <v>106</v>
      </c>
      <c r="I108" s="24">
        <v>0</v>
      </c>
      <c r="J108" s="24">
        <v>0</v>
      </c>
      <c r="K108" s="24">
        <v>0</v>
      </c>
      <c r="L108" s="24">
        <v>0</v>
      </c>
      <c r="M108" s="20"/>
    </row>
    <row r="109" spans="1:13" s="4" customFormat="1" ht="13.5" customHeight="1" x14ac:dyDescent="0.25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</row>
    <row r="110" spans="1:13" s="4" customFormat="1" ht="16.5" thickBot="1" x14ac:dyDescent="0.3">
      <c r="A110" s="3"/>
      <c r="B110" s="10" t="s">
        <v>70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</row>
    <row r="111" spans="1:13" ht="18.75" customHeight="1" thickTop="1" x14ac:dyDescent="0.25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9167600</v>
      </c>
      <c r="J111" s="27">
        <v>10039400</v>
      </c>
      <c r="K111" s="27">
        <v>10219400</v>
      </c>
      <c r="L111" s="27">
        <v>10433200</v>
      </c>
      <c r="M111" s="20"/>
    </row>
    <row r="112" spans="1:13" ht="15.75" x14ac:dyDescent="0.25">
      <c r="A112" s="3"/>
      <c r="B112" s="20"/>
      <c r="C112" s="2" t="s">
        <v>71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9090300</v>
      </c>
      <c r="J112" s="22">
        <v>9971100</v>
      </c>
      <c r="K112" s="22">
        <v>10151100</v>
      </c>
      <c r="L112" s="22">
        <v>10364900</v>
      </c>
      <c r="M112" s="20"/>
    </row>
    <row r="113" spans="1:12" ht="15.75" x14ac:dyDescent="0.25">
      <c r="A113" s="3"/>
      <c r="B113" s="20"/>
      <c r="C113" s="2"/>
      <c r="D113" s="2" t="s">
        <v>72</v>
      </c>
      <c r="E113" s="2"/>
      <c r="F113" s="22">
        <v>8388300</v>
      </c>
      <c r="G113" s="22">
        <v>8183200</v>
      </c>
      <c r="H113" s="22">
        <v>9052000</v>
      </c>
      <c r="I113" s="22">
        <v>9083500</v>
      </c>
      <c r="J113" s="22">
        <v>9965500</v>
      </c>
      <c r="K113" s="22">
        <v>10146400</v>
      </c>
      <c r="L113" s="22">
        <v>10361000</v>
      </c>
    </row>
    <row r="114" spans="1:12" ht="15.75" x14ac:dyDescent="0.25">
      <c r="A114" s="3"/>
      <c r="B114" s="20"/>
      <c r="C114" s="2"/>
      <c r="D114" s="2" t="s">
        <v>73</v>
      </c>
      <c r="E114" s="2"/>
      <c r="F114" s="22">
        <v>10300</v>
      </c>
      <c r="G114" s="22">
        <v>9300</v>
      </c>
      <c r="H114" s="22">
        <v>8200</v>
      </c>
      <c r="I114" s="22">
        <v>6800</v>
      </c>
      <c r="J114" s="22">
        <v>5600</v>
      </c>
      <c r="K114" s="22">
        <v>4700</v>
      </c>
      <c r="L114" s="22">
        <v>3900</v>
      </c>
    </row>
    <row r="115" spans="1:12" ht="9.9499999999999993" customHeight="1" x14ac:dyDescent="0.25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75" x14ac:dyDescent="0.25">
      <c r="A116" s="3"/>
      <c r="B116" s="20"/>
      <c r="C116" s="2" t="s">
        <v>74</v>
      </c>
      <c r="D116" s="2"/>
      <c r="E116" s="2"/>
      <c r="F116" s="22">
        <v>66900</v>
      </c>
      <c r="G116" s="22">
        <v>72400</v>
      </c>
      <c r="H116" s="22">
        <v>78600</v>
      </c>
      <c r="I116" s="22">
        <v>77300</v>
      </c>
      <c r="J116" s="22">
        <v>68300</v>
      </c>
      <c r="K116" s="22">
        <v>68300</v>
      </c>
      <c r="L116" s="22">
        <v>68300</v>
      </c>
    </row>
    <row r="117" spans="1:12" ht="15.75" x14ac:dyDescent="0.25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75" x14ac:dyDescent="0.25">
      <c r="A118" s="3"/>
      <c r="B118" s="20"/>
      <c r="C118" s="2" t="s">
        <v>75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290700</v>
      </c>
      <c r="J118" s="22">
        <v>294200</v>
      </c>
      <c r="K118" s="22">
        <v>298700</v>
      </c>
      <c r="L118" s="22">
        <v>303400</v>
      </c>
    </row>
    <row r="119" spans="1:12" ht="15.75" x14ac:dyDescent="0.25">
      <c r="A119" s="3"/>
      <c r="B119" s="20"/>
      <c r="C119" s="2"/>
      <c r="D119" s="2" t="s">
        <v>76</v>
      </c>
      <c r="E119" s="2"/>
      <c r="F119" s="22">
        <v>288400</v>
      </c>
      <c r="G119" s="22">
        <v>285700</v>
      </c>
      <c r="H119" s="22">
        <v>288300</v>
      </c>
      <c r="I119" s="22">
        <v>290500</v>
      </c>
      <c r="J119" s="22">
        <v>294100</v>
      </c>
      <c r="K119" s="22">
        <v>298600</v>
      </c>
      <c r="L119" s="22">
        <v>303300</v>
      </c>
    </row>
    <row r="120" spans="1:12" ht="15.75" x14ac:dyDescent="0.25">
      <c r="A120" s="3"/>
      <c r="B120" s="20"/>
      <c r="C120" s="2"/>
      <c r="D120" s="2" t="s">
        <v>77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100</v>
      </c>
      <c r="K120" s="22">
        <v>100</v>
      </c>
      <c r="L120" s="22">
        <v>100</v>
      </c>
    </row>
    <row r="121" spans="1:12" ht="15.75" x14ac:dyDescent="0.25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75" x14ac:dyDescent="0.25">
      <c r="A122" s="3"/>
      <c r="B122" s="20"/>
      <c r="C122" s="2"/>
      <c r="D122" s="2" t="s">
        <v>78</v>
      </c>
      <c r="E122" s="2"/>
      <c r="F122" s="22">
        <v>220200</v>
      </c>
      <c r="G122" s="22">
        <v>216800</v>
      </c>
      <c r="H122" s="22">
        <v>216500</v>
      </c>
      <c r="I122" s="22">
        <v>216600</v>
      </c>
      <c r="J122" s="22">
        <v>217700</v>
      </c>
      <c r="K122" s="22">
        <v>219500</v>
      </c>
      <c r="L122" s="22">
        <v>221500</v>
      </c>
    </row>
    <row r="123" spans="1:12" ht="15.75" x14ac:dyDescent="0.25">
      <c r="A123" s="3"/>
      <c r="B123" s="20"/>
      <c r="C123" s="2"/>
      <c r="D123" s="2" t="s">
        <v>79</v>
      </c>
      <c r="E123" s="2"/>
      <c r="F123" s="22">
        <v>68500</v>
      </c>
      <c r="G123" s="22">
        <v>69200</v>
      </c>
      <c r="H123" s="22">
        <v>72000</v>
      </c>
      <c r="I123" s="22">
        <v>74100</v>
      </c>
      <c r="J123" s="22">
        <v>76500</v>
      </c>
      <c r="K123" s="22">
        <v>79200</v>
      </c>
      <c r="L123" s="22">
        <v>81900</v>
      </c>
    </row>
    <row r="124" spans="1:12" ht="15.75" x14ac:dyDescent="0.25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75" x14ac:dyDescent="0.25">
      <c r="A125" s="3"/>
      <c r="B125" s="20"/>
      <c r="C125" s="2" t="s">
        <v>80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30100</v>
      </c>
      <c r="J125" s="22">
        <v>32740</v>
      </c>
      <c r="K125" s="22">
        <v>32900</v>
      </c>
      <c r="L125" s="22">
        <v>33070</v>
      </c>
    </row>
    <row r="126" spans="1:12" ht="15.75" x14ac:dyDescent="0.25">
      <c r="A126" s="3"/>
      <c r="B126" s="20"/>
      <c r="C126" s="2"/>
      <c r="D126" s="2" t="s">
        <v>81</v>
      </c>
      <c r="E126" s="2"/>
      <c r="F126" s="22">
        <v>28410</v>
      </c>
      <c r="G126" s="22">
        <v>27940</v>
      </c>
      <c r="H126" s="22">
        <v>30200</v>
      </c>
      <c r="I126" s="22">
        <v>30100</v>
      </c>
      <c r="J126" s="22">
        <v>32730</v>
      </c>
      <c r="K126" s="22">
        <v>32900</v>
      </c>
      <c r="L126" s="22">
        <v>33070</v>
      </c>
    </row>
    <row r="127" spans="1:12" ht="15.75" x14ac:dyDescent="0.25">
      <c r="A127" s="3"/>
      <c r="B127" s="20"/>
      <c r="C127" s="2"/>
      <c r="D127" s="2" t="s">
        <v>82</v>
      </c>
      <c r="E127" s="2"/>
      <c r="F127" s="22">
        <v>32910</v>
      </c>
      <c r="G127" s="22">
        <v>34020</v>
      </c>
      <c r="H127" s="22">
        <v>36290</v>
      </c>
      <c r="I127" s="22">
        <v>36610</v>
      </c>
      <c r="J127" s="22">
        <v>36990</v>
      </c>
      <c r="K127" s="22">
        <v>37440</v>
      </c>
      <c r="L127" s="22">
        <v>37910</v>
      </c>
    </row>
    <row r="128" spans="1:12" ht="12" customHeight="1" x14ac:dyDescent="0.25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5" ht="13.5" customHeight="1" x14ac:dyDescent="0.25">
      <c r="A129" s="3"/>
      <c r="B129" s="2"/>
      <c r="C129" s="2"/>
      <c r="D129" s="2" t="s">
        <v>83</v>
      </c>
      <c r="E129" s="2"/>
      <c r="F129" s="22">
        <v>29210</v>
      </c>
      <c r="G129" s="22">
        <v>28530</v>
      </c>
      <c r="H129" s="22">
        <v>30830</v>
      </c>
      <c r="I129" s="22">
        <v>30700</v>
      </c>
      <c r="J129" s="22">
        <v>33390</v>
      </c>
      <c r="K129" s="22">
        <v>33560</v>
      </c>
      <c r="L129" s="22">
        <v>33730</v>
      </c>
      <c r="M129" s="20"/>
      <c r="N129" s="20"/>
      <c r="O129" s="20"/>
    </row>
    <row r="130" spans="1:15" ht="16.5" customHeight="1" x14ac:dyDescent="0.25">
      <c r="A130" s="3"/>
      <c r="B130" s="2"/>
      <c r="C130" s="2"/>
      <c r="D130" s="2" t="s">
        <v>84</v>
      </c>
      <c r="E130" s="2"/>
      <c r="F130" s="22">
        <v>25830</v>
      </c>
      <c r="G130" s="22">
        <v>26080</v>
      </c>
      <c r="H130" s="22">
        <v>28330</v>
      </c>
      <c r="I130" s="22">
        <v>28330</v>
      </c>
      <c r="J130" s="22">
        <v>30910</v>
      </c>
      <c r="K130" s="22">
        <v>31070</v>
      </c>
      <c r="L130" s="22">
        <v>31290</v>
      </c>
      <c r="M130" s="20"/>
      <c r="N130" s="20"/>
      <c r="O130" s="20"/>
    </row>
    <row r="131" spans="1:15" ht="9.9499999999999993" customHeight="1" x14ac:dyDescent="0.25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75" x14ac:dyDescent="0.25">
      <c r="A132" s="3"/>
      <c r="B132" s="20"/>
      <c r="C132" s="2" t="s">
        <v>85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1.0389999999999999</v>
      </c>
      <c r="J132" s="29">
        <v>1.0349999999999999</v>
      </c>
      <c r="K132" s="29">
        <v>1.0329999999999999</v>
      </c>
      <c r="L132" s="29">
        <v>1.0329999999999999</v>
      </c>
      <c r="M132" s="20"/>
      <c r="N132" s="20"/>
      <c r="O132" s="20"/>
    </row>
    <row r="133" spans="1:15" ht="12.75" customHeight="1" x14ac:dyDescent="0.25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75" x14ac:dyDescent="0.25">
      <c r="A134" s="3"/>
      <c r="B134" s="20"/>
      <c r="C134" s="2" t="s">
        <v>86</v>
      </c>
      <c r="D134" s="2"/>
      <c r="E134" s="2"/>
      <c r="F134" s="22">
        <v>2400</v>
      </c>
      <c r="G134" s="22">
        <v>2900</v>
      </c>
      <c r="H134" s="22">
        <v>2800</v>
      </c>
      <c r="I134" s="22">
        <v>2800</v>
      </c>
      <c r="J134" s="22">
        <v>2500</v>
      </c>
      <c r="K134" s="22">
        <v>2500</v>
      </c>
      <c r="L134" s="22">
        <v>2500</v>
      </c>
      <c r="M134" s="20"/>
      <c r="N134" s="20"/>
      <c r="O134" s="20"/>
    </row>
    <row r="135" spans="1:15" ht="19.5" customHeight="1" x14ac:dyDescent="0.25">
      <c r="A135" s="3"/>
      <c r="B135" s="14"/>
      <c r="C135" s="2" t="s">
        <v>87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25750</v>
      </c>
      <c r="J135" s="22">
        <v>25730</v>
      </c>
      <c r="K135" s="22">
        <v>25730</v>
      </c>
      <c r="L135" s="22">
        <v>25730</v>
      </c>
      <c r="M135" s="20"/>
      <c r="N135" s="20"/>
      <c r="O135" s="20"/>
    </row>
    <row r="136" spans="1:15" s="4" customFormat="1" ht="9.75" customHeight="1" x14ac:dyDescent="0.25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</row>
    <row r="137" spans="1:15" ht="16.5" thickBot="1" x14ac:dyDescent="0.3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  <c r="N137" s="20"/>
      <c r="O137" s="20"/>
    </row>
    <row r="138" spans="1:15" ht="16.5" thickTop="1" x14ac:dyDescent="0.25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1155800</v>
      </c>
      <c r="J138" s="27">
        <v>1132900</v>
      </c>
      <c r="K138" s="27">
        <v>1180600</v>
      </c>
      <c r="L138" s="27">
        <v>1235200</v>
      </c>
      <c r="M138" s="20"/>
      <c r="N138" s="20"/>
      <c r="O138" s="20"/>
    </row>
    <row r="139" spans="1:15" ht="15.75" x14ac:dyDescent="0.25">
      <c r="A139" s="3"/>
      <c r="B139" s="20"/>
      <c r="C139" s="2" t="s">
        <v>89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1155800</v>
      </c>
      <c r="J139" s="22">
        <v>1132900</v>
      </c>
      <c r="K139" s="22">
        <v>1180600</v>
      </c>
      <c r="L139" s="22">
        <v>1235200</v>
      </c>
      <c r="M139" s="20"/>
      <c r="N139" s="20"/>
      <c r="O139" s="20"/>
    </row>
    <row r="140" spans="1:15" ht="15.75" x14ac:dyDescent="0.25">
      <c r="A140" s="3"/>
      <c r="B140" s="20"/>
      <c r="C140" s="2"/>
      <c r="D140" s="2"/>
      <c r="E140" s="2" t="s">
        <v>90</v>
      </c>
      <c r="F140" s="22">
        <v>487100</v>
      </c>
      <c r="G140" s="22">
        <v>569200</v>
      </c>
      <c r="H140" s="22">
        <v>624600</v>
      </c>
      <c r="I140" s="22">
        <v>665900</v>
      </c>
      <c r="J140" s="22">
        <v>680100</v>
      </c>
      <c r="K140" s="22">
        <v>697600</v>
      </c>
      <c r="L140" s="22">
        <v>718900</v>
      </c>
      <c r="M140" s="20"/>
      <c r="N140" s="20"/>
      <c r="O140" s="20"/>
    </row>
    <row r="141" spans="1:15" ht="15.75" x14ac:dyDescent="0.25">
      <c r="A141" s="3"/>
      <c r="B141" s="20"/>
      <c r="C141" s="2"/>
      <c r="D141" s="2"/>
      <c r="E141" s="2" t="s">
        <v>91</v>
      </c>
      <c r="F141" s="22">
        <v>407900</v>
      </c>
      <c r="G141" s="22">
        <v>440500</v>
      </c>
      <c r="H141" s="22">
        <v>456700</v>
      </c>
      <c r="I141" s="22">
        <v>489800</v>
      </c>
      <c r="J141" s="22">
        <v>452800</v>
      </c>
      <c r="K141" s="22">
        <v>483000</v>
      </c>
      <c r="L141" s="22">
        <v>516300</v>
      </c>
      <c r="M141" s="20"/>
      <c r="N141" s="20"/>
      <c r="O141" s="20"/>
    </row>
    <row r="142" spans="1:15" ht="15.75" x14ac:dyDescent="0.25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  <c r="N142" s="20"/>
      <c r="O142" s="20"/>
    </row>
    <row r="143" spans="1:15" ht="15.75" x14ac:dyDescent="0.25">
      <c r="A143" s="3"/>
      <c r="B143" s="20"/>
      <c r="C143" s="2" t="s">
        <v>92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24900</v>
      </c>
      <c r="J143" s="22">
        <v>23600</v>
      </c>
      <c r="K143" s="22">
        <v>24400</v>
      </c>
      <c r="L143" s="22">
        <v>25200</v>
      </c>
      <c r="M143" s="20"/>
      <c r="N143" s="20"/>
      <c r="O143" s="20"/>
    </row>
    <row r="144" spans="1:15" ht="15.75" x14ac:dyDescent="0.25">
      <c r="A144" s="3"/>
      <c r="B144" s="20"/>
      <c r="C144" s="2"/>
      <c r="D144" s="2"/>
      <c r="E144" s="2" t="s">
        <v>93</v>
      </c>
      <c r="F144" s="22">
        <v>5400</v>
      </c>
      <c r="G144" s="22">
        <v>6300</v>
      </c>
      <c r="H144" s="22">
        <v>6500</v>
      </c>
      <c r="I144" s="22">
        <v>6900</v>
      </c>
      <c r="J144" s="22">
        <v>7000</v>
      </c>
      <c r="K144" s="22">
        <v>7100</v>
      </c>
      <c r="L144" s="22">
        <v>7200</v>
      </c>
      <c r="M144" s="20"/>
      <c r="N144" s="20"/>
      <c r="O144" s="20"/>
    </row>
    <row r="145" spans="1:22" ht="15.75" x14ac:dyDescent="0.25">
      <c r="A145" s="3"/>
      <c r="B145" s="20"/>
      <c r="C145" s="2"/>
      <c r="D145" s="2"/>
      <c r="E145" s="2" t="s">
        <v>94</v>
      </c>
      <c r="F145" s="22">
        <v>15700</v>
      </c>
      <c r="G145" s="22">
        <v>16600</v>
      </c>
      <c r="H145" s="22">
        <v>17000</v>
      </c>
      <c r="I145" s="22">
        <v>18000</v>
      </c>
      <c r="J145" s="22">
        <v>16500</v>
      </c>
      <c r="K145" s="22">
        <v>17300</v>
      </c>
      <c r="L145" s="22">
        <v>18000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75" x14ac:dyDescent="0.25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75" x14ac:dyDescent="0.25">
      <c r="A147" s="3"/>
      <c r="B147" s="20"/>
      <c r="C147" s="2" t="s">
        <v>95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43500</v>
      </c>
      <c r="J147" s="22">
        <v>45740</v>
      </c>
      <c r="K147" s="22">
        <v>46190</v>
      </c>
      <c r="L147" s="22">
        <v>46730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75" x14ac:dyDescent="0.25">
      <c r="A148" s="3"/>
      <c r="B148" s="20"/>
      <c r="C148" s="2"/>
      <c r="D148" s="2"/>
      <c r="E148" s="2" t="s">
        <v>96</v>
      </c>
      <c r="F148" s="22">
        <v>85760</v>
      </c>
      <c r="G148" s="22">
        <v>86260</v>
      </c>
      <c r="H148" s="22">
        <v>89070</v>
      </c>
      <c r="I148" s="22">
        <v>90710</v>
      </c>
      <c r="J148" s="22">
        <v>92050</v>
      </c>
      <c r="K148" s="22">
        <v>93340</v>
      </c>
      <c r="L148" s="22">
        <v>94980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75" x14ac:dyDescent="0.25">
      <c r="A149" s="3"/>
      <c r="B149" s="20"/>
      <c r="C149" s="2"/>
      <c r="D149" s="2"/>
      <c r="E149" s="2" t="s">
        <v>97</v>
      </c>
      <c r="F149" s="22">
        <v>24840</v>
      </c>
      <c r="G149" s="22">
        <v>25190</v>
      </c>
      <c r="H149" s="22">
        <v>24930</v>
      </c>
      <c r="I149" s="22">
        <v>25480</v>
      </c>
      <c r="J149" s="22">
        <v>26050</v>
      </c>
      <c r="K149" s="22">
        <v>26700</v>
      </c>
      <c r="L149" s="22">
        <v>27370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75" x14ac:dyDescent="0.25">
      <c r="A150" s="3"/>
      <c r="B150" s="20"/>
      <c r="C150" s="52"/>
      <c r="D150" s="52"/>
      <c r="E150" s="52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5" customHeight="1" x14ac:dyDescent="0.25">
      <c r="A151" s="3"/>
      <c r="B151" s="14"/>
      <c r="C151" s="51" t="s">
        <v>98</v>
      </c>
      <c r="D151" s="51"/>
      <c r="E151" s="51"/>
      <c r="F151" s="29">
        <v>1.0482689999999999</v>
      </c>
      <c r="G151" s="29">
        <v>1.0552680000000001</v>
      </c>
      <c r="H151" s="29">
        <v>1.0753569999999999</v>
      </c>
      <c r="I151" s="29">
        <v>1.0669999999999999</v>
      </c>
      <c r="J151" s="29">
        <v>1.0509999999999999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75" x14ac:dyDescent="0.25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75" x14ac:dyDescent="0.25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75" x14ac:dyDescent="0.25">
      <c r="A154" s="3"/>
      <c r="B154" s="14"/>
      <c r="C154" s="2"/>
      <c r="D154" s="2"/>
      <c r="E154" s="2" t="s">
        <v>99</v>
      </c>
      <c r="F154" s="22">
        <v>11600</v>
      </c>
      <c r="G154" s="22">
        <v>12700</v>
      </c>
      <c r="H154" s="22">
        <v>13100</v>
      </c>
      <c r="I154" s="22">
        <v>13900</v>
      </c>
      <c r="J154" s="22">
        <v>13100</v>
      </c>
      <c r="K154" s="22">
        <v>13500</v>
      </c>
      <c r="L154" s="22">
        <v>13900</v>
      </c>
      <c r="M154" s="20"/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75" x14ac:dyDescent="0.25">
      <c r="A155" s="3"/>
      <c r="B155" s="14"/>
      <c r="C155" s="2"/>
      <c r="D155" s="2"/>
      <c r="E155" s="2" t="s">
        <v>100</v>
      </c>
      <c r="F155" s="22">
        <v>9500</v>
      </c>
      <c r="G155" s="22">
        <v>10100</v>
      </c>
      <c r="H155" s="22">
        <v>10500</v>
      </c>
      <c r="I155" s="22">
        <v>11000</v>
      </c>
      <c r="J155" s="22">
        <v>10500</v>
      </c>
      <c r="K155" s="22">
        <v>10900</v>
      </c>
      <c r="L155" s="22">
        <v>11300</v>
      </c>
      <c r="M155" s="20"/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75" x14ac:dyDescent="0.25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75" x14ac:dyDescent="0.25">
      <c r="A157" s="3"/>
      <c r="B157" s="14"/>
      <c r="C157" s="2"/>
      <c r="D157" s="2"/>
      <c r="E157" s="2" t="s">
        <v>99</v>
      </c>
      <c r="F157" s="22">
        <v>47600</v>
      </c>
      <c r="G157" s="22">
        <v>47500</v>
      </c>
      <c r="H157" s="22">
        <v>47800</v>
      </c>
      <c r="I157" s="22">
        <v>46500</v>
      </c>
      <c r="J157" s="22">
        <v>51100</v>
      </c>
      <c r="K157" s="22">
        <v>51500</v>
      </c>
      <c r="L157" s="22">
        <v>52000</v>
      </c>
      <c r="M157" s="20"/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75" x14ac:dyDescent="0.25">
      <c r="A158" s="3"/>
      <c r="B158" s="14"/>
      <c r="C158" s="2"/>
      <c r="D158" s="2"/>
      <c r="E158" s="2" t="s">
        <v>100</v>
      </c>
      <c r="F158" s="22">
        <v>35200</v>
      </c>
      <c r="G158" s="22">
        <v>35700</v>
      </c>
      <c r="H158" s="22">
        <v>35900</v>
      </c>
      <c r="I158" s="22">
        <v>34600</v>
      </c>
      <c r="J158" s="22">
        <v>37900</v>
      </c>
      <c r="K158" s="22">
        <v>38100</v>
      </c>
      <c r="L158" s="22">
        <v>38300</v>
      </c>
      <c r="M158" s="20"/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75" x14ac:dyDescent="0.25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75" x14ac:dyDescent="0.25">
      <c r="A160" s="3"/>
      <c r="B160" s="14"/>
      <c r="C160" s="2"/>
      <c r="D160" s="2"/>
      <c r="E160" s="2" t="s">
        <v>99</v>
      </c>
      <c r="F160" s="22">
        <v>560000</v>
      </c>
      <c r="G160" s="22">
        <v>631000</v>
      </c>
      <c r="H160" s="22">
        <v>677000</v>
      </c>
      <c r="I160" s="22">
        <v>729000</v>
      </c>
      <c r="J160" s="22">
        <v>713000</v>
      </c>
      <c r="K160" s="22">
        <v>741000</v>
      </c>
      <c r="L160" s="22">
        <v>773000</v>
      </c>
      <c r="M160" s="20"/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75" x14ac:dyDescent="0.25">
      <c r="A161" s="3"/>
      <c r="B161" s="14"/>
      <c r="C161" s="2"/>
      <c r="D161" s="2"/>
      <c r="E161" s="2" t="s">
        <v>100</v>
      </c>
      <c r="F161" s="22">
        <v>335000</v>
      </c>
      <c r="G161" s="22">
        <v>378000</v>
      </c>
      <c r="H161" s="22">
        <v>404000</v>
      </c>
      <c r="I161" s="22">
        <v>427000</v>
      </c>
      <c r="J161" s="22">
        <v>420000</v>
      </c>
      <c r="K161" s="22">
        <v>440000</v>
      </c>
      <c r="L161" s="22">
        <v>462000</v>
      </c>
      <c r="M161" s="20"/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75" x14ac:dyDescent="0.25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20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6.5" thickBot="1" x14ac:dyDescent="0.3">
      <c r="A163" s="3"/>
      <c r="B163" s="10" t="s">
        <v>103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20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6.5" thickTop="1" x14ac:dyDescent="0.25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586000</v>
      </c>
      <c r="J164" s="27">
        <v>562000</v>
      </c>
      <c r="K164" s="27">
        <v>534000</v>
      </c>
      <c r="L164" s="27">
        <v>549000</v>
      </c>
      <c r="M164" s="20"/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75" x14ac:dyDescent="0.25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20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 x14ac:dyDescent="0.2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20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 x14ac:dyDescent="0.2">
      <c r="A167" s="12" t="s">
        <v>104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P167" s="46"/>
      <c r="Q167" s="46"/>
      <c r="R167" s="46"/>
      <c r="S167" s="46"/>
      <c r="T167" s="46"/>
      <c r="U167" s="46"/>
      <c r="V167" s="46"/>
    </row>
    <row r="168" spans="1:22" ht="21" customHeight="1" thickBot="1" x14ac:dyDescent="0.3">
      <c r="A168" s="3"/>
      <c r="B168" s="10" t="s">
        <v>105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20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6.5" thickTop="1" x14ac:dyDescent="0.25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983400</v>
      </c>
      <c r="J169" s="27">
        <v>1003100</v>
      </c>
      <c r="K169" s="27">
        <v>1023200</v>
      </c>
      <c r="L169" s="27">
        <v>1045600</v>
      </c>
      <c r="M169" s="20"/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 x14ac:dyDescent="0.25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 x14ac:dyDescent="0.25">
      <c r="A171" s="3"/>
      <c r="B171" s="2"/>
      <c r="C171" s="2" t="s">
        <v>106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745800</v>
      </c>
      <c r="J171" s="22">
        <v>775000</v>
      </c>
      <c r="K171" s="22">
        <v>796000</v>
      </c>
      <c r="L171" s="22">
        <v>818800</v>
      </c>
      <c r="M171" s="20"/>
      <c r="N171" s="20"/>
      <c r="O171" s="20"/>
      <c r="P171"/>
      <c r="Q171"/>
      <c r="R171"/>
      <c r="S171"/>
      <c r="T171"/>
      <c r="U171"/>
      <c r="V171"/>
    </row>
    <row r="172" spans="1:22" ht="15.75" x14ac:dyDescent="0.25">
      <c r="A172" s="3"/>
      <c r="B172" s="20"/>
      <c r="C172" s="2" t="s">
        <v>107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237600</v>
      </c>
      <c r="J172" s="22">
        <v>228100</v>
      </c>
      <c r="K172" s="22">
        <v>227200</v>
      </c>
      <c r="L172" s="22">
        <v>226800</v>
      </c>
      <c r="M172" s="20"/>
      <c r="N172" s="20"/>
      <c r="O172" s="20"/>
      <c r="P172"/>
      <c r="Q172"/>
      <c r="R172"/>
      <c r="S172"/>
      <c r="T172"/>
      <c r="U172"/>
      <c r="V172"/>
    </row>
    <row r="173" spans="1:22" ht="9" customHeight="1" x14ac:dyDescent="0.25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 x14ac:dyDescent="0.25">
      <c r="A174" s="3"/>
      <c r="B174" s="2"/>
      <c r="C174" s="2" t="s">
        <v>108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22100</v>
      </c>
      <c r="J174" s="22">
        <v>22500</v>
      </c>
      <c r="K174" s="22">
        <v>23000</v>
      </c>
      <c r="L174" s="22">
        <v>23400</v>
      </c>
      <c r="M174" s="20"/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75" x14ac:dyDescent="0.25">
      <c r="A175" s="3"/>
      <c r="B175" s="20"/>
      <c r="C175" s="2" t="s">
        <v>109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12400</v>
      </c>
      <c r="J175" s="22">
        <v>12800</v>
      </c>
      <c r="K175" s="22">
        <v>12800</v>
      </c>
      <c r="L175" s="22">
        <v>12500</v>
      </c>
      <c r="M175" s="20"/>
      <c r="N175" s="20"/>
      <c r="O175" s="20"/>
      <c r="P175"/>
      <c r="Q175"/>
      <c r="R175"/>
      <c r="S175"/>
      <c r="T175"/>
      <c r="U175"/>
      <c r="V175"/>
    </row>
    <row r="176" spans="1:22" ht="9" customHeight="1" x14ac:dyDescent="0.25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0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 x14ac:dyDescent="0.25">
      <c r="A177" s="3"/>
      <c r="B177" s="2"/>
      <c r="C177" s="2" t="s">
        <v>110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32700</v>
      </c>
      <c r="J177" s="22">
        <v>33400</v>
      </c>
      <c r="K177" s="22">
        <v>33600</v>
      </c>
      <c r="L177" s="22">
        <v>33900</v>
      </c>
      <c r="M177" s="20"/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75" x14ac:dyDescent="0.25">
      <c r="A178" s="3"/>
      <c r="B178" s="20"/>
      <c r="C178" s="2" t="s">
        <v>111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16600</v>
      </c>
      <c r="K178" s="22">
        <v>16900</v>
      </c>
      <c r="L178" s="22">
        <v>17200</v>
      </c>
      <c r="M178" s="20"/>
      <c r="N178" s="20"/>
      <c r="O178" s="20"/>
      <c r="P178"/>
      <c r="Q178"/>
      <c r="R178"/>
      <c r="S178"/>
      <c r="T178"/>
      <c r="U178"/>
      <c r="V178"/>
    </row>
    <row r="179" spans="1:22" ht="9" customHeight="1" x14ac:dyDescent="0.25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 x14ac:dyDescent="0.25">
      <c r="A180" s="3"/>
      <c r="B180" s="2"/>
      <c r="C180" s="2" t="s">
        <v>112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0">
        <v>1.0309999999999999</v>
      </c>
      <c r="J180" s="20">
        <v>1.0309999999999999</v>
      </c>
      <c r="K180" s="20">
        <v>1.0309999999999999</v>
      </c>
      <c r="L180" s="20">
        <v>1.0309999999999999</v>
      </c>
      <c r="M180" s="20"/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 x14ac:dyDescent="0.25">
      <c r="A181" s="3"/>
      <c r="B181" s="2"/>
      <c r="C181" s="2" t="s">
        <v>113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1.1794111396010294</v>
      </c>
      <c r="J181" s="28">
        <v>1.072224109259214</v>
      </c>
      <c r="K181" s="28">
        <v>1.05</v>
      </c>
      <c r="L181" s="28">
        <v>1.05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 x14ac:dyDescent="0.25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</row>
    <row r="183" spans="1:22" ht="15" customHeight="1" thickBot="1" x14ac:dyDescent="0.3">
      <c r="A183" s="3"/>
      <c r="B183" s="10" t="s">
        <v>114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6.5" thickTop="1" x14ac:dyDescent="0.25">
      <c r="A184" s="3"/>
      <c r="B184" s="2"/>
      <c r="C184" s="3" t="s">
        <v>115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7558100</v>
      </c>
      <c r="K184" s="42">
        <v>7683900</v>
      </c>
      <c r="L184" s="42">
        <v>8130200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75" x14ac:dyDescent="0.25">
      <c r="A185" s="3"/>
      <c r="B185" s="2"/>
      <c r="C185" s="2" t="s">
        <v>116</v>
      </c>
      <c r="D185" s="2"/>
      <c r="E185" s="2"/>
      <c r="F185" s="21">
        <v>6759561.6349520944</v>
      </c>
      <c r="G185" s="21">
        <v>7136600</v>
      </c>
      <c r="H185" s="21">
        <v>7250800</v>
      </c>
      <c r="I185" s="21">
        <v>7447100</v>
      </c>
      <c r="J185" s="21">
        <v>7608600</v>
      </c>
      <c r="K185" s="21">
        <v>7824400</v>
      </c>
      <c r="L185" s="21">
        <v>8106300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75" x14ac:dyDescent="0.25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75" x14ac:dyDescent="0.25">
      <c r="A187" s="3"/>
      <c r="B187" s="2"/>
      <c r="C187" s="2" t="s">
        <v>117</v>
      </c>
      <c r="D187" s="2"/>
      <c r="E187" s="2"/>
      <c r="F187" s="40"/>
      <c r="G187" s="40"/>
      <c r="H187" s="40"/>
      <c r="I187" s="40"/>
      <c r="J187" s="40"/>
      <c r="K187" s="40"/>
      <c r="L187" s="4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75" x14ac:dyDescent="0.25">
      <c r="A188" s="3"/>
      <c r="B188" s="2"/>
      <c r="C188" s="2"/>
      <c r="D188" s="2" t="s">
        <v>118</v>
      </c>
      <c r="E188" s="2"/>
      <c r="F188" s="21">
        <v>1793811.6334856679</v>
      </c>
      <c r="G188" s="21">
        <v>1916000</v>
      </c>
      <c r="H188" s="21">
        <v>1942400</v>
      </c>
      <c r="I188" s="21">
        <v>1982800</v>
      </c>
      <c r="J188" s="21">
        <v>2012800</v>
      </c>
      <c r="K188" s="21">
        <v>2062900</v>
      </c>
      <c r="L188" s="21">
        <v>2129700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75" x14ac:dyDescent="0.25">
      <c r="A189" s="3"/>
      <c r="B189" s="2"/>
      <c r="C189" s="2"/>
      <c r="D189" s="2" t="s">
        <v>119</v>
      </c>
      <c r="E189" s="2"/>
      <c r="F189" s="43"/>
      <c r="G189" s="43"/>
      <c r="H189" s="43"/>
      <c r="I189" s="43"/>
      <c r="J189" s="43"/>
      <c r="K189" s="43"/>
      <c r="L189" s="43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 x14ac:dyDescent="0.25">
      <c r="A190" s="3"/>
      <c r="B190" s="2"/>
      <c r="C190" s="2"/>
      <c r="D190" s="2"/>
      <c r="E190" s="2" t="s">
        <v>120</v>
      </c>
      <c r="F190" s="21">
        <v>3001893.0279884525</v>
      </c>
      <c r="G190" s="21">
        <v>3159400</v>
      </c>
      <c r="H190" s="21">
        <v>3221000</v>
      </c>
      <c r="I190" s="21">
        <v>3307200</v>
      </c>
      <c r="J190" s="21">
        <v>3379700</v>
      </c>
      <c r="K190" s="21">
        <v>3488300</v>
      </c>
      <c r="L190" s="21">
        <v>3628000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75" x14ac:dyDescent="0.25">
      <c r="A191" s="3"/>
      <c r="B191" s="2"/>
      <c r="C191" s="2"/>
      <c r="D191" s="2" t="s">
        <v>121</v>
      </c>
      <c r="E191" s="2"/>
      <c r="F191" s="21">
        <v>1963856.9734779736</v>
      </c>
      <c r="G191" s="21">
        <v>2061200</v>
      </c>
      <c r="H191" s="21">
        <v>2087400</v>
      </c>
      <c r="I191" s="21">
        <v>2157100</v>
      </c>
      <c r="J191" s="21">
        <v>2216100</v>
      </c>
      <c r="K191" s="21">
        <v>2273200</v>
      </c>
      <c r="L191" s="21">
        <v>2348600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75" x14ac:dyDescent="0.25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.75" x14ac:dyDescent="0.25">
      <c r="A193" s="12"/>
      <c r="C193" s="2" t="s">
        <v>122</v>
      </c>
      <c r="D193" s="2"/>
      <c r="E193" s="2"/>
      <c r="F193" s="22">
        <v>36538170.999741048</v>
      </c>
      <c r="G193" s="22">
        <v>38576200</v>
      </c>
      <c r="H193" s="22">
        <v>39193300</v>
      </c>
      <c r="I193" s="22">
        <v>40254400</v>
      </c>
      <c r="J193" s="22">
        <v>41127600</v>
      </c>
      <c r="K193" s="22">
        <v>42294100</v>
      </c>
      <c r="L193" s="22">
        <v>43817600</v>
      </c>
    </row>
    <row r="194" spans="1:14" ht="18.75" x14ac:dyDescent="0.25">
      <c r="A194" s="12"/>
      <c r="B194" s="14"/>
      <c r="C194" s="2" t="s">
        <v>123</v>
      </c>
      <c r="D194" s="2"/>
      <c r="E194" s="2"/>
      <c r="F194" s="22">
        <v>373326</v>
      </c>
      <c r="G194" s="22">
        <v>379152</v>
      </c>
      <c r="H194" s="22">
        <v>377825</v>
      </c>
      <c r="I194" s="22">
        <v>378922</v>
      </c>
      <c r="J194" s="22">
        <v>376990</v>
      </c>
      <c r="K194" s="22">
        <v>378186</v>
      </c>
      <c r="L194" s="22">
        <v>381739</v>
      </c>
      <c r="M194" s="20"/>
      <c r="N194" s="20"/>
    </row>
    <row r="195" spans="1:14" ht="18.75" x14ac:dyDescent="0.25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20"/>
      <c r="N195" s="20"/>
    </row>
    <row r="196" spans="1:14" s="4" customFormat="1" ht="49.5" customHeight="1" x14ac:dyDescent="0.2">
      <c r="A196" s="12" t="s">
        <v>124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</row>
    <row r="197" spans="1:14" ht="16.5" thickBot="1" x14ac:dyDescent="0.3">
      <c r="A197" s="3"/>
      <c r="B197" s="10" t="s">
        <v>124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20"/>
      <c r="N197" s="20"/>
    </row>
    <row r="198" spans="1:14" ht="16.5" thickTop="1" x14ac:dyDescent="0.25">
      <c r="A198" s="3"/>
      <c r="B198" s="2"/>
      <c r="C198" s="3" t="s">
        <v>125</v>
      </c>
      <c r="D198" s="2"/>
      <c r="E198" s="2"/>
      <c r="F198" s="27">
        <v>292955300</v>
      </c>
      <c r="G198" s="27">
        <v>308183700</v>
      </c>
      <c r="H198" s="27">
        <v>317495700</v>
      </c>
      <c r="I198" s="27">
        <v>328866000</v>
      </c>
      <c r="J198" s="27">
        <v>340516000</v>
      </c>
      <c r="K198" s="27">
        <v>349614000</v>
      </c>
      <c r="L198" s="27">
        <v>359637000</v>
      </c>
      <c r="M198" s="20"/>
      <c r="N198" s="20"/>
    </row>
    <row r="199" spans="1:14" ht="15.75" x14ac:dyDescent="0.25">
      <c r="A199" s="3"/>
      <c r="B199" s="2"/>
      <c r="C199" s="2" t="s">
        <v>126</v>
      </c>
      <c r="D199" s="2"/>
      <c r="E199" s="2"/>
      <c r="F199" s="22">
        <v>285356800</v>
      </c>
      <c r="G199" s="22">
        <v>299103100</v>
      </c>
      <c r="H199" s="22">
        <v>307354600</v>
      </c>
      <c r="I199" s="22">
        <v>317210000</v>
      </c>
      <c r="J199" s="22">
        <v>327131000</v>
      </c>
      <c r="K199" s="22">
        <v>334335000</v>
      </c>
      <c r="L199" s="22">
        <v>342218000</v>
      </c>
      <c r="M199" s="20"/>
      <c r="N199" s="22"/>
    </row>
    <row r="200" spans="1:14" ht="15.75" x14ac:dyDescent="0.25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0"/>
      <c r="N200" s="20"/>
    </row>
    <row r="201" spans="1:14" ht="15.75" x14ac:dyDescent="0.25">
      <c r="A201" s="3"/>
      <c r="B201" s="2"/>
      <c r="C201" s="2" t="s">
        <v>127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314293000</v>
      </c>
      <c r="J201" s="22">
        <v>324119000</v>
      </c>
      <c r="K201" s="22">
        <v>331202000</v>
      </c>
      <c r="L201" s="22">
        <v>339006000</v>
      </c>
      <c r="M201" s="20"/>
      <c r="N201" s="20"/>
    </row>
    <row r="202" spans="1:14" ht="15.75" x14ac:dyDescent="0.25">
      <c r="A202" s="3"/>
      <c r="B202" s="2"/>
      <c r="C202" s="2" t="s">
        <v>128</v>
      </c>
      <c r="D202" s="2"/>
      <c r="E202" s="2"/>
      <c r="F202" s="22">
        <v>2972300</v>
      </c>
      <c r="G202" s="22">
        <v>3101700</v>
      </c>
      <c r="H202" s="22">
        <v>2911300</v>
      </c>
      <c r="I202" s="22">
        <v>2910000</v>
      </c>
      <c r="J202" s="22">
        <v>3005000</v>
      </c>
      <c r="K202" s="22">
        <v>3126000</v>
      </c>
      <c r="L202" s="22">
        <v>3204000</v>
      </c>
      <c r="M202" s="20"/>
      <c r="N202" s="20"/>
    </row>
    <row r="203" spans="1:14" ht="15.75" x14ac:dyDescent="0.25">
      <c r="A203" s="3"/>
      <c r="B203" s="2"/>
      <c r="C203" s="2" t="s">
        <v>129</v>
      </c>
      <c r="D203" s="2"/>
      <c r="E203" s="2"/>
      <c r="F203" s="22">
        <v>5400</v>
      </c>
      <c r="G203" s="22">
        <v>7200</v>
      </c>
      <c r="H203" s="22">
        <v>4700</v>
      </c>
      <c r="I203" s="22">
        <v>7000</v>
      </c>
      <c r="J203" s="22">
        <v>7000</v>
      </c>
      <c r="K203" s="22">
        <v>7000</v>
      </c>
      <c r="L203" s="22">
        <v>8000</v>
      </c>
      <c r="M203" s="20"/>
      <c r="N203" s="20"/>
    </row>
    <row r="204" spans="1:14" ht="15.75" x14ac:dyDescent="0.25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0"/>
      <c r="N204" s="20"/>
    </row>
    <row r="205" spans="1:14" ht="15.75" x14ac:dyDescent="0.25">
      <c r="A205" s="3"/>
      <c r="B205" s="2"/>
      <c r="C205" s="2" t="s">
        <v>130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11654000</v>
      </c>
      <c r="J205" s="22">
        <v>13383000</v>
      </c>
      <c r="K205" s="22">
        <v>15277000</v>
      </c>
      <c r="L205" s="22">
        <v>17417000</v>
      </c>
      <c r="M205" s="20"/>
      <c r="N205" s="20"/>
    </row>
    <row r="206" spans="1:14" ht="15.75" x14ac:dyDescent="0.25">
      <c r="A206" s="3"/>
      <c r="B206" s="2"/>
      <c r="C206" s="2" t="s">
        <v>131</v>
      </c>
      <c r="D206" s="2"/>
      <c r="E206" s="2"/>
      <c r="F206" s="22">
        <v>1000</v>
      </c>
      <c r="G206" s="22">
        <v>1200</v>
      </c>
      <c r="H206" s="22">
        <v>1500</v>
      </c>
      <c r="I206" s="22">
        <v>2000</v>
      </c>
      <c r="J206" s="22">
        <v>2000</v>
      </c>
      <c r="K206" s="22">
        <v>2000</v>
      </c>
      <c r="L206" s="22">
        <v>2000</v>
      </c>
      <c r="M206" s="20"/>
      <c r="N206" s="20"/>
    </row>
    <row r="207" spans="1:14" ht="15.75" x14ac:dyDescent="0.25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0"/>
      <c r="N207" s="20"/>
    </row>
    <row r="208" spans="1:14" ht="15.75" customHeight="1" x14ac:dyDescent="0.25">
      <c r="A208" s="3"/>
      <c r="B208" s="2"/>
      <c r="C208" s="2" t="s">
        <v>132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162351000</v>
      </c>
      <c r="J208" s="22">
        <v>156513000</v>
      </c>
      <c r="K208" s="22">
        <v>148871000</v>
      </c>
      <c r="L208" s="22">
        <v>141227000</v>
      </c>
      <c r="M208" s="20"/>
      <c r="N208" s="20"/>
    </row>
    <row r="209" spans="1:12" ht="15.75" x14ac:dyDescent="0.25">
      <c r="A209" s="3"/>
      <c r="B209" s="2"/>
      <c r="C209" s="2" t="s">
        <v>133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151942000</v>
      </c>
      <c r="J209" s="22">
        <v>167606000</v>
      </c>
      <c r="K209" s="22">
        <v>182331000</v>
      </c>
      <c r="L209" s="22">
        <v>197779000</v>
      </c>
    </row>
    <row r="210" spans="1:12" ht="15.75" x14ac:dyDescent="0.25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</row>
    <row r="211" spans="1:12" ht="15.75" x14ac:dyDescent="0.25">
      <c r="A211" s="3"/>
      <c r="B211" s="2"/>
      <c r="C211" s="2" t="s">
        <v>134</v>
      </c>
      <c r="D211" s="2"/>
      <c r="E211" s="2"/>
      <c r="F211" s="22">
        <v>2147400</v>
      </c>
      <c r="G211" s="22">
        <v>2182100</v>
      </c>
      <c r="H211" s="22">
        <v>2212200</v>
      </c>
      <c r="I211" s="22">
        <v>2242900</v>
      </c>
      <c r="J211" s="22">
        <v>2267500</v>
      </c>
      <c r="K211" s="22">
        <v>2291900</v>
      </c>
      <c r="L211" s="22">
        <v>2322200</v>
      </c>
    </row>
    <row r="212" spans="1:12" ht="15.75" x14ac:dyDescent="0.25">
      <c r="A212" s="3"/>
      <c r="B212" s="2"/>
      <c r="C212" s="2"/>
      <c r="D212" s="2"/>
      <c r="E212" s="2"/>
      <c r="F212" s="22"/>
      <c r="G212" s="22"/>
      <c r="H212" s="22"/>
      <c r="I212" s="22"/>
      <c r="J212" s="22"/>
      <c r="K212" s="22"/>
      <c r="L212" s="22"/>
    </row>
    <row r="213" spans="1:12" ht="15.75" x14ac:dyDescent="0.25">
      <c r="A213" s="3"/>
      <c r="B213" s="2"/>
      <c r="C213" s="2" t="s">
        <v>135</v>
      </c>
      <c r="D213" s="2"/>
      <c r="E213" s="2"/>
      <c r="F213" s="22">
        <v>2048800</v>
      </c>
      <c r="G213" s="22">
        <v>2062300</v>
      </c>
      <c r="H213" s="22">
        <v>2059600</v>
      </c>
      <c r="I213" s="22">
        <v>2023800</v>
      </c>
      <c r="J213" s="22">
        <v>1960900</v>
      </c>
      <c r="K213" s="22">
        <v>1889700</v>
      </c>
      <c r="L213" s="22">
        <v>1814500</v>
      </c>
    </row>
    <row r="214" spans="1:12" ht="15.75" x14ac:dyDescent="0.25">
      <c r="A214" s="3"/>
      <c r="B214" s="2"/>
      <c r="C214" s="2"/>
      <c r="D214" s="2"/>
      <c r="E214" s="2" t="s">
        <v>136</v>
      </c>
      <c r="F214" s="22">
        <v>1068900</v>
      </c>
      <c r="G214" s="22">
        <v>1077000</v>
      </c>
      <c r="H214" s="22">
        <v>1077200</v>
      </c>
      <c r="I214" s="22">
        <v>1059900</v>
      </c>
      <c r="J214" s="22">
        <v>1028100</v>
      </c>
      <c r="K214" s="22">
        <v>992500</v>
      </c>
      <c r="L214" s="22">
        <v>954900</v>
      </c>
    </row>
    <row r="215" spans="1:12" ht="15.75" x14ac:dyDescent="0.25">
      <c r="A215" s="3"/>
      <c r="B215" s="2"/>
      <c r="C215" s="2"/>
      <c r="D215" s="2"/>
      <c r="E215" s="2" t="s">
        <v>137</v>
      </c>
      <c r="F215" s="22">
        <v>979900</v>
      </c>
      <c r="G215" s="22">
        <v>985300</v>
      </c>
      <c r="H215" s="22">
        <v>982400</v>
      </c>
      <c r="I215" s="22">
        <v>963900</v>
      </c>
      <c r="J215" s="22">
        <v>932800</v>
      </c>
      <c r="K215" s="22">
        <v>897200</v>
      </c>
      <c r="L215" s="22">
        <v>859600</v>
      </c>
    </row>
    <row r="216" spans="1:12" ht="9.9499999999999993" customHeight="1" x14ac:dyDescent="0.25">
      <c r="A216" s="3"/>
      <c r="B216" s="2"/>
      <c r="C216" s="2"/>
      <c r="D216" s="2"/>
      <c r="E216" s="2"/>
      <c r="F216" s="20"/>
      <c r="G216" s="20"/>
      <c r="H216" s="20"/>
      <c r="I216" s="20"/>
      <c r="J216" s="20"/>
      <c r="K216" s="20"/>
      <c r="L216" s="20"/>
    </row>
    <row r="217" spans="1:12" ht="15.75" x14ac:dyDescent="0.25">
      <c r="A217" s="3"/>
      <c r="B217" s="2"/>
      <c r="C217" s="2" t="s">
        <v>138</v>
      </c>
      <c r="D217" s="2"/>
      <c r="E217" s="2"/>
      <c r="F217" s="22">
        <v>1491900</v>
      </c>
      <c r="G217" s="22">
        <v>1583800</v>
      </c>
      <c r="H217" s="22">
        <v>1671200</v>
      </c>
      <c r="I217" s="22">
        <v>1755700</v>
      </c>
      <c r="J217" s="22">
        <v>1829500</v>
      </c>
      <c r="K217" s="22">
        <v>1902400</v>
      </c>
      <c r="L217" s="22">
        <v>1977300</v>
      </c>
    </row>
    <row r="218" spans="1:12" ht="15.75" x14ac:dyDescent="0.25">
      <c r="A218" s="3"/>
      <c r="B218" s="2"/>
      <c r="C218" s="2"/>
      <c r="D218" s="2"/>
      <c r="E218" s="2" t="s">
        <v>139</v>
      </c>
      <c r="F218" s="22">
        <v>748300</v>
      </c>
      <c r="G218" s="22">
        <v>796500</v>
      </c>
      <c r="H218" s="22">
        <v>842600</v>
      </c>
      <c r="I218" s="22">
        <v>887400</v>
      </c>
      <c r="J218" s="22">
        <v>927300</v>
      </c>
      <c r="K218" s="22">
        <v>966900</v>
      </c>
      <c r="L218" s="22">
        <v>1007500</v>
      </c>
    </row>
    <row r="219" spans="1:12" ht="15.75" x14ac:dyDescent="0.25">
      <c r="A219" s="3"/>
      <c r="B219" s="2"/>
      <c r="C219" s="2"/>
      <c r="D219" s="2"/>
      <c r="E219" s="2" t="s">
        <v>140</v>
      </c>
      <c r="F219" s="22">
        <v>743600</v>
      </c>
      <c r="G219" s="22">
        <v>787300</v>
      </c>
      <c r="H219" s="22">
        <v>828600</v>
      </c>
      <c r="I219" s="22">
        <v>868300</v>
      </c>
      <c r="J219" s="22">
        <v>902200</v>
      </c>
      <c r="K219" s="22">
        <v>935500</v>
      </c>
      <c r="L219" s="22">
        <v>969800</v>
      </c>
    </row>
    <row r="220" spans="1:12" ht="9.9499999999999993" customHeight="1" x14ac:dyDescent="0.25">
      <c r="A220" s="3"/>
      <c r="B220" s="2"/>
      <c r="C220" s="2"/>
      <c r="D220" s="2"/>
      <c r="E220" s="2"/>
      <c r="F220" s="20"/>
      <c r="G220" s="20"/>
      <c r="H220" s="20"/>
      <c r="I220" s="20"/>
      <c r="J220" s="20"/>
      <c r="K220" s="20"/>
      <c r="L220" s="20"/>
    </row>
    <row r="221" spans="1:12" ht="15.75" x14ac:dyDescent="0.25">
      <c r="A221" s="3"/>
      <c r="B221" s="2"/>
      <c r="C221" s="2" t="s">
        <v>141</v>
      </c>
      <c r="D221" s="2"/>
      <c r="E221" s="2"/>
      <c r="F221" s="22">
        <v>1370400</v>
      </c>
      <c r="G221" s="22">
        <v>1457500</v>
      </c>
      <c r="H221" s="22">
        <v>1541400</v>
      </c>
      <c r="I221" s="22">
        <v>1623500</v>
      </c>
      <c r="J221" s="22">
        <v>1697800</v>
      </c>
      <c r="K221" s="22">
        <v>1772200</v>
      </c>
      <c r="L221" s="22">
        <v>1849800</v>
      </c>
    </row>
    <row r="222" spans="1:12" ht="15.75" x14ac:dyDescent="0.25">
      <c r="A222" s="3"/>
      <c r="B222" s="2"/>
      <c r="C222" s="2"/>
      <c r="D222" s="2"/>
      <c r="E222" s="2" t="s">
        <v>142</v>
      </c>
      <c r="F222" s="22">
        <v>694000</v>
      </c>
      <c r="G222" s="22">
        <v>739500</v>
      </c>
      <c r="H222" s="22">
        <v>783600</v>
      </c>
      <c r="I222" s="22">
        <v>826800</v>
      </c>
      <c r="J222" s="22">
        <v>866100</v>
      </c>
      <c r="K222" s="22">
        <v>905500</v>
      </c>
      <c r="L222" s="22">
        <v>946800</v>
      </c>
    </row>
    <row r="223" spans="1:12" ht="15.75" x14ac:dyDescent="0.25">
      <c r="A223" s="3"/>
      <c r="B223" s="2"/>
      <c r="C223" s="2"/>
      <c r="D223" s="2"/>
      <c r="E223" s="2" t="s">
        <v>143</v>
      </c>
      <c r="F223" s="22">
        <v>676400</v>
      </c>
      <c r="G223" s="22">
        <v>718000</v>
      </c>
      <c r="H223" s="22">
        <v>757800</v>
      </c>
      <c r="I223" s="22">
        <v>796700</v>
      </c>
      <c r="J223" s="22">
        <v>831700</v>
      </c>
      <c r="K223" s="22">
        <v>866700</v>
      </c>
      <c r="L223" s="22">
        <v>903000</v>
      </c>
    </row>
    <row r="224" spans="1:12" ht="15.75" x14ac:dyDescent="0.25">
      <c r="A224" s="3"/>
      <c r="B224" s="2"/>
      <c r="C224" s="2"/>
      <c r="D224" s="2"/>
      <c r="E224" s="2"/>
      <c r="F224" s="20"/>
      <c r="G224" s="20"/>
      <c r="H224" s="20"/>
      <c r="I224" s="20"/>
      <c r="J224" s="20"/>
      <c r="K224" s="20"/>
      <c r="L224" s="20"/>
    </row>
    <row r="225" spans="1:16" ht="15.75" x14ac:dyDescent="0.25">
      <c r="A225" s="3"/>
      <c r="B225" s="2"/>
      <c r="C225" s="2" t="s">
        <v>144</v>
      </c>
      <c r="D225" s="2"/>
      <c r="E225" s="2"/>
      <c r="F225" s="22">
        <v>16400</v>
      </c>
      <c r="G225" s="22">
        <v>19240</v>
      </c>
      <c r="H225" s="22">
        <v>22390</v>
      </c>
      <c r="I225" s="22">
        <v>25760</v>
      </c>
      <c r="J225" s="22">
        <v>29190</v>
      </c>
      <c r="K225" s="22">
        <v>32630</v>
      </c>
      <c r="L225" s="22">
        <v>36150</v>
      </c>
      <c r="M225" s="20"/>
      <c r="N225" s="20"/>
      <c r="O225" s="20"/>
      <c r="P225" s="20"/>
    </row>
    <row r="226" spans="1:16" ht="15.75" x14ac:dyDescent="0.25">
      <c r="A226" s="3"/>
      <c r="B226" s="2"/>
      <c r="C226" s="2"/>
      <c r="D226" s="2"/>
      <c r="E226" s="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75" x14ac:dyDescent="0.25">
      <c r="A227" s="3"/>
      <c r="B227" s="2"/>
      <c r="C227" s="2" t="s">
        <v>145</v>
      </c>
      <c r="D227" s="2"/>
      <c r="E227" s="2"/>
      <c r="F227" s="22">
        <v>85900</v>
      </c>
      <c r="G227" s="22">
        <v>84300</v>
      </c>
      <c r="H227" s="22">
        <v>81600</v>
      </c>
      <c r="I227" s="22">
        <v>80200</v>
      </c>
      <c r="J227" s="22">
        <v>79800</v>
      </c>
      <c r="K227" s="22">
        <v>78800</v>
      </c>
      <c r="L227" s="22">
        <v>77800</v>
      </c>
      <c r="M227" s="20"/>
      <c r="N227" s="20"/>
      <c r="O227" s="20"/>
      <c r="P227" s="20"/>
    </row>
    <row r="228" spans="1:16" ht="15.75" x14ac:dyDescent="0.25">
      <c r="A228" s="3"/>
      <c r="B228" s="2"/>
      <c r="C228" s="2"/>
      <c r="D228" s="2"/>
      <c r="E228" s="2" t="s">
        <v>146</v>
      </c>
      <c r="F228" s="22">
        <v>74800</v>
      </c>
      <c r="G228" s="22">
        <v>73900</v>
      </c>
      <c r="H228" s="22">
        <v>71900</v>
      </c>
      <c r="I228" s="22">
        <v>71100</v>
      </c>
      <c r="J228" s="22">
        <v>71100</v>
      </c>
      <c r="K228" s="22">
        <v>70500</v>
      </c>
      <c r="L228" s="22">
        <v>70000</v>
      </c>
      <c r="M228" s="20"/>
      <c r="N228" s="20"/>
      <c r="O228" s="20"/>
      <c r="P228" s="20"/>
    </row>
    <row r="229" spans="1:16" ht="15.75" x14ac:dyDescent="0.25">
      <c r="A229" s="3"/>
      <c r="B229" s="2"/>
      <c r="C229" s="2"/>
      <c r="D229" s="2"/>
      <c r="E229" s="2" t="s">
        <v>147</v>
      </c>
      <c r="F229" s="22">
        <v>98100</v>
      </c>
      <c r="G229" s="22">
        <v>95800</v>
      </c>
      <c r="H229" s="22">
        <v>92200</v>
      </c>
      <c r="I229" s="22">
        <v>90200</v>
      </c>
      <c r="J229" s="22">
        <v>89400</v>
      </c>
      <c r="K229" s="22">
        <v>87900</v>
      </c>
      <c r="L229" s="22">
        <v>86500</v>
      </c>
      <c r="M229" s="20"/>
      <c r="N229" s="20"/>
      <c r="O229" s="20"/>
      <c r="P229" s="20"/>
    </row>
    <row r="230" spans="1:16" ht="15.75" x14ac:dyDescent="0.25">
      <c r="A230" s="3"/>
      <c r="B230" s="2"/>
      <c r="C230" s="2"/>
      <c r="D230" s="2"/>
      <c r="E230" s="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75" x14ac:dyDescent="0.25">
      <c r="A231" s="3"/>
      <c r="B231" s="2"/>
      <c r="C231" s="2" t="s">
        <v>148</v>
      </c>
      <c r="D231" s="2"/>
      <c r="E231" s="2"/>
      <c r="F231" s="22">
        <v>71300</v>
      </c>
      <c r="G231" s="22">
        <v>77000</v>
      </c>
      <c r="H231" s="22">
        <v>81500</v>
      </c>
      <c r="I231" s="22">
        <v>86500</v>
      </c>
      <c r="J231" s="22">
        <v>91600</v>
      </c>
      <c r="K231" s="22">
        <v>95800</v>
      </c>
      <c r="L231" s="22">
        <v>100000</v>
      </c>
      <c r="M231" s="20"/>
      <c r="N231" s="20"/>
      <c r="O231" s="20"/>
      <c r="P231" s="20"/>
    </row>
    <row r="232" spans="1:16" ht="15.75" x14ac:dyDescent="0.25">
      <c r="A232" s="3"/>
      <c r="B232" s="2"/>
      <c r="C232" s="2"/>
      <c r="D232" s="2"/>
      <c r="E232" s="2" t="s">
        <v>149</v>
      </c>
      <c r="F232" s="22">
        <v>62000</v>
      </c>
      <c r="G232" s="22">
        <v>67300</v>
      </c>
      <c r="H232" s="22">
        <v>71500</v>
      </c>
      <c r="I232" s="22">
        <v>76200</v>
      </c>
      <c r="J232" s="22">
        <v>80900</v>
      </c>
      <c r="K232" s="22">
        <v>84900</v>
      </c>
      <c r="L232" s="22">
        <v>88900</v>
      </c>
      <c r="M232" s="20"/>
      <c r="N232" s="20"/>
      <c r="O232" s="20"/>
      <c r="P232" s="20"/>
    </row>
    <row r="233" spans="1:16" ht="15.75" x14ac:dyDescent="0.25">
      <c r="A233" s="3"/>
      <c r="B233" s="2"/>
      <c r="C233" s="2"/>
      <c r="D233" s="2"/>
      <c r="E233" s="2" t="s">
        <v>150</v>
      </c>
      <c r="F233" s="22">
        <v>80600</v>
      </c>
      <c r="G233" s="22">
        <v>86800</v>
      </c>
      <c r="H233" s="22">
        <v>91700</v>
      </c>
      <c r="I233" s="22">
        <v>97000</v>
      </c>
      <c r="J233" s="22">
        <v>102500</v>
      </c>
      <c r="K233" s="22">
        <v>107000</v>
      </c>
      <c r="L233" s="22">
        <v>111500</v>
      </c>
      <c r="M233" s="20"/>
      <c r="N233" s="20"/>
      <c r="O233" s="20"/>
      <c r="P233" s="20"/>
    </row>
    <row r="234" spans="1:16" ht="15.75" x14ac:dyDescent="0.25">
      <c r="A234" s="3"/>
      <c r="B234" s="2"/>
      <c r="C234" s="2"/>
      <c r="D234" s="2"/>
      <c r="E234" s="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75" x14ac:dyDescent="0.25">
      <c r="A235" s="3"/>
      <c r="B235" s="2"/>
      <c r="C235" s="2" t="s">
        <v>151</v>
      </c>
      <c r="D235" s="2"/>
      <c r="E235" s="2"/>
      <c r="F235" s="22">
        <v>5500</v>
      </c>
      <c r="G235" s="22">
        <v>6180</v>
      </c>
      <c r="H235" s="22">
        <v>6520</v>
      </c>
      <c r="I235" s="22">
        <v>7110</v>
      </c>
      <c r="J235" s="22">
        <v>7810</v>
      </c>
      <c r="K235" s="22">
        <v>8530</v>
      </c>
      <c r="L235" s="22">
        <v>9320</v>
      </c>
      <c r="M235" s="20"/>
      <c r="N235" s="20"/>
      <c r="O235" s="20"/>
      <c r="P235" s="20"/>
    </row>
    <row r="236" spans="1:16" ht="15.75" x14ac:dyDescent="0.25">
      <c r="A236" s="3"/>
      <c r="B236" s="2"/>
      <c r="C236" s="2"/>
      <c r="D236" s="2"/>
      <c r="E236" s="2" t="s">
        <v>152</v>
      </c>
      <c r="F236" s="22">
        <v>5030</v>
      </c>
      <c r="G236" s="22">
        <v>5640</v>
      </c>
      <c r="H236" s="22">
        <v>5950</v>
      </c>
      <c r="I236" s="22">
        <v>6500</v>
      </c>
      <c r="J236" s="22">
        <v>7130</v>
      </c>
      <c r="K236" s="22">
        <v>7770</v>
      </c>
      <c r="L236" s="22">
        <v>8460</v>
      </c>
      <c r="M236" s="20"/>
      <c r="N236" s="20"/>
      <c r="O236" s="20"/>
      <c r="P236" s="20"/>
    </row>
    <row r="237" spans="1:16" ht="15.75" x14ac:dyDescent="0.25">
      <c r="A237" s="3"/>
      <c r="B237" s="2"/>
      <c r="C237" s="2"/>
      <c r="D237" s="2"/>
      <c r="E237" s="2" t="s">
        <v>153</v>
      </c>
      <c r="F237" s="22">
        <v>5990</v>
      </c>
      <c r="G237" s="22">
        <v>6730</v>
      </c>
      <c r="H237" s="22">
        <v>7110</v>
      </c>
      <c r="I237" s="22">
        <v>7740</v>
      </c>
      <c r="J237" s="22">
        <v>8510</v>
      </c>
      <c r="K237" s="22">
        <v>9330</v>
      </c>
      <c r="L237" s="22">
        <v>10220</v>
      </c>
      <c r="M237" s="20"/>
      <c r="N237" s="20"/>
      <c r="O237" s="20"/>
      <c r="P237" s="20"/>
    </row>
    <row r="238" spans="1:16" ht="15.75" x14ac:dyDescent="0.25">
      <c r="A238" s="3"/>
      <c r="B238" s="2"/>
      <c r="C238" s="2"/>
      <c r="D238" s="2"/>
      <c r="E238" s="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75" x14ac:dyDescent="0.25">
      <c r="A239" s="3"/>
      <c r="B239" s="2"/>
      <c r="C239" s="2" t="s">
        <v>154</v>
      </c>
      <c r="D239" s="2"/>
      <c r="E239" s="2"/>
      <c r="F239" s="22">
        <v>3320</v>
      </c>
      <c r="G239" s="22">
        <v>3610</v>
      </c>
      <c r="H239" s="22">
        <v>3690</v>
      </c>
      <c r="I239" s="22">
        <v>3900</v>
      </c>
      <c r="J239" s="22">
        <v>4120</v>
      </c>
      <c r="K239" s="22">
        <v>4330</v>
      </c>
      <c r="L239" s="22">
        <v>4540</v>
      </c>
      <c r="M239" s="20"/>
      <c r="N239" s="20"/>
      <c r="O239" s="20"/>
      <c r="P239" s="20"/>
    </row>
    <row r="240" spans="1:16" ht="15.75" x14ac:dyDescent="0.25">
      <c r="A240" s="3"/>
      <c r="B240" s="2"/>
      <c r="C240" s="2"/>
      <c r="D240" s="2"/>
      <c r="E240" s="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2" ht="15.75" x14ac:dyDescent="0.25">
      <c r="A241" s="3"/>
      <c r="B241" s="2"/>
      <c r="C241" s="2" t="s">
        <v>155</v>
      </c>
      <c r="D241" s="2"/>
      <c r="E241" s="2"/>
      <c r="F241" s="31">
        <v>0.99955394398599995</v>
      </c>
      <c r="G241" s="31">
        <v>1.0005620932142156</v>
      </c>
      <c r="H241" s="31">
        <v>1.0004547477440411</v>
      </c>
      <c r="I241" s="31">
        <v>1.0003212464976183</v>
      </c>
      <c r="J241" s="31">
        <v>1.0002712314976185</v>
      </c>
      <c r="K241" s="31">
        <v>1.0002212164976185</v>
      </c>
      <c r="L241" s="31">
        <v>1.0001712014976185</v>
      </c>
    </row>
    <row r="242" spans="1:12" ht="15.75" x14ac:dyDescent="0.25">
      <c r="A242" s="3"/>
      <c r="B242" s="20"/>
      <c r="C242" s="2" t="s">
        <v>156</v>
      </c>
      <c r="D242" s="2"/>
      <c r="E242" s="2"/>
      <c r="F242" s="31">
        <v>1.0004281993440001</v>
      </c>
      <c r="G242" s="31">
        <v>1.0004812159191621</v>
      </c>
      <c r="H242" s="31">
        <v>1.0006495209669879</v>
      </c>
      <c r="I242" s="31">
        <v>1.0006495209669879</v>
      </c>
      <c r="J242" s="31">
        <v>1.0004496764569879</v>
      </c>
      <c r="K242" s="31">
        <v>1.0003997153294879</v>
      </c>
      <c r="L242" s="31">
        <v>1.0003497542019877</v>
      </c>
    </row>
    <row r="243" spans="1:12" s="15" customFormat="1" ht="14.25" customHeight="1" x14ac:dyDescent="0.25">
      <c r="A243" s="12"/>
      <c r="C243" s="2" t="s">
        <v>157</v>
      </c>
      <c r="D243" s="2"/>
      <c r="E243" s="2"/>
      <c r="F243" s="31">
        <v>1.000060047289</v>
      </c>
      <c r="G243" s="31">
        <v>1.0007033680364767</v>
      </c>
      <c r="H243" s="31">
        <v>1.0007801438064847</v>
      </c>
      <c r="I243" s="31">
        <v>1.0006803445906063</v>
      </c>
      <c r="J243" s="31">
        <v>1.0005805453747281</v>
      </c>
      <c r="K243" s="31">
        <v>1.0005306457667889</v>
      </c>
      <c r="L243" s="31">
        <v>1.0004807461588496</v>
      </c>
    </row>
    <row r="244" spans="1:12" s="15" customFormat="1" ht="14.25" customHeight="1" x14ac:dyDescent="0.25">
      <c r="A244" s="12"/>
      <c r="C244" s="2"/>
      <c r="D244" s="2"/>
      <c r="E244" s="2"/>
      <c r="F244" s="20"/>
      <c r="G244" s="20"/>
      <c r="H244" s="20"/>
      <c r="I244" s="20"/>
      <c r="J244" s="20"/>
      <c r="K244" s="20"/>
      <c r="L244" s="20"/>
    </row>
    <row r="245" spans="1:12" s="15" customFormat="1" ht="14.25" customHeight="1" x14ac:dyDescent="0.25">
      <c r="A245" s="12"/>
      <c r="C245" s="2" t="s">
        <v>158</v>
      </c>
      <c r="D245" s="2"/>
      <c r="E245" s="2"/>
      <c r="F245" s="20"/>
      <c r="G245" s="20"/>
      <c r="H245" s="20"/>
      <c r="I245" s="20"/>
      <c r="J245" s="20"/>
      <c r="K245" s="20"/>
      <c r="L245" s="20"/>
    </row>
    <row r="246" spans="1:12" s="15" customFormat="1" ht="14.25" customHeight="1" x14ac:dyDescent="0.25">
      <c r="A246" s="12"/>
      <c r="C246" s="20"/>
      <c r="D246" s="2" t="s">
        <v>159</v>
      </c>
      <c r="E246" s="2"/>
      <c r="F246" s="22">
        <v>863300</v>
      </c>
      <c r="G246" s="22">
        <v>905700</v>
      </c>
      <c r="H246" s="22">
        <v>865300</v>
      </c>
      <c r="I246" s="22">
        <v>741000</v>
      </c>
      <c r="J246" s="22">
        <v>798000</v>
      </c>
      <c r="K246" s="22">
        <v>879000</v>
      </c>
      <c r="L246" s="22">
        <v>899000</v>
      </c>
    </row>
    <row r="247" spans="1:12" s="15" customFormat="1" ht="14.25" customHeight="1" x14ac:dyDescent="0.25">
      <c r="A247" s="12"/>
      <c r="C247" s="20"/>
      <c r="D247" s="2" t="s">
        <v>160</v>
      </c>
      <c r="E247" s="2"/>
      <c r="F247" s="22">
        <v>890000</v>
      </c>
      <c r="G247" s="22">
        <v>953000</v>
      </c>
      <c r="H247" s="22">
        <v>955000</v>
      </c>
      <c r="I247" s="22">
        <v>1005000</v>
      </c>
      <c r="J247" s="22">
        <v>1024000</v>
      </c>
      <c r="K247" s="22">
        <v>1044000</v>
      </c>
      <c r="L247" s="22">
        <v>1064000</v>
      </c>
    </row>
    <row r="248" spans="1:12" s="15" customFormat="1" ht="14.25" customHeight="1" x14ac:dyDescent="0.25">
      <c r="A248" s="12"/>
      <c r="C248" s="20"/>
      <c r="D248" s="2" t="s">
        <v>161</v>
      </c>
      <c r="E248" s="2"/>
      <c r="F248" s="22">
        <v>847000</v>
      </c>
      <c r="G248" s="22">
        <v>801000</v>
      </c>
      <c r="H248" s="22">
        <v>760000</v>
      </c>
      <c r="I248" s="22">
        <v>794000</v>
      </c>
      <c r="J248" s="22">
        <v>806000</v>
      </c>
      <c r="K248" s="22">
        <v>818000</v>
      </c>
      <c r="L248" s="22">
        <v>848000</v>
      </c>
    </row>
    <row r="249" spans="1:12" s="15" customFormat="1" ht="14.25" customHeight="1" x14ac:dyDescent="0.25">
      <c r="A249" s="12"/>
      <c r="C249" s="20"/>
      <c r="D249" s="2" t="s">
        <v>162</v>
      </c>
      <c r="E249" s="2"/>
      <c r="F249" s="22">
        <v>372000</v>
      </c>
      <c r="G249" s="22">
        <v>442000</v>
      </c>
      <c r="H249" s="22">
        <v>331000</v>
      </c>
      <c r="I249" s="22">
        <v>370000</v>
      </c>
      <c r="J249" s="22">
        <v>377000</v>
      </c>
      <c r="K249" s="22">
        <v>385000</v>
      </c>
      <c r="L249" s="22">
        <v>393000</v>
      </c>
    </row>
    <row r="250" spans="1:12" ht="12.75" customHeight="1" x14ac:dyDescent="0.25">
      <c r="A250" s="12"/>
      <c r="B250" s="14"/>
      <c r="C250" s="2"/>
      <c r="D250" s="2"/>
      <c r="E250" s="2"/>
      <c r="F250" s="20"/>
      <c r="G250" s="20"/>
      <c r="H250" s="20"/>
      <c r="I250" s="20"/>
      <c r="J250" s="20"/>
      <c r="K250" s="20"/>
      <c r="L250" s="20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2019-02-20 dnr VER 2019-5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N29" sqref="N29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/>
    </row>
    <row r="4" spans="1:11" x14ac:dyDescent="0.2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13124200</v>
      </c>
      <c r="H4" s="17">
        <f>Enkät!J37</f>
        <v>14587800</v>
      </c>
      <c r="I4" s="17">
        <f>Enkät!K37</f>
        <v>14529400</v>
      </c>
      <c r="J4" s="17">
        <f>Enkät!L37</f>
        <v>14841000</v>
      </c>
      <c r="K4" s="17"/>
    </row>
    <row r="5" spans="1:11" x14ac:dyDescent="0.2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/>
    </row>
    <row r="6" spans="1:11" x14ac:dyDescent="0.2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9167600</v>
      </c>
      <c r="H6" s="17">
        <f>Enkät!J111</f>
        <v>10039400</v>
      </c>
      <c r="I6" s="17">
        <f>Enkät!K111</f>
        <v>10219400</v>
      </c>
      <c r="J6" s="17">
        <f>Enkät!L111</f>
        <v>10433200</v>
      </c>
      <c r="K6" s="17"/>
    </row>
    <row r="7" spans="1:11" x14ac:dyDescent="0.2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1155800</v>
      </c>
      <c r="H7" s="17">
        <f>Enkät!J138</f>
        <v>1132900</v>
      </c>
      <c r="I7" s="17">
        <f>Enkät!K138</f>
        <v>1180600</v>
      </c>
      <c r="J7" s="17">
        <f>Enkät!L138</f>
        <v>1235200</v>
      </c>
      <c r="K7" s="17"/>
    </row>
    <row r="8" spans="1:11" x14ac:dyDescent="0.2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586000</v>
      </c>
      <c r="H8" s="17">
        <f>Enkät!J164</f>
        <v>562000</v>
      </c>
      <c r="I8" s="17">
        <f>Enkät!K164</f>
        <v>534000</v>
      </c>
      <c r="J8" s="17">
        <f>Enkät!L164</f>
        <v>549000</v>
      </c>
      <c r="K8" s="17"/>
    </row>
    <row r="9" spans="1:11" x14ac:dyDescent="0.2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317.4957</v>
      </c>
      <c r="G9" s="17">
        <f>Enkät!I198/1000000</f>
        <v>328.86599999999999</v>
      </c>
      <c r="H9" s="17">
        <f>Enkät!J198/1000000</f>
        <v>340.51600000000002</v>
      </c>
      <c r="I9" s="17">
        <f>Enkät!K198/1000000</f>
        <v>349.61399999999998</v>
      </c>
      <c r="J9" s="17">
        <f>Enkät!L198/1000000</f>
        <v>359.637</v>
      </c>
      <c r="K9" s="17"/>
    </row>
    <row r="10" spans="1:11" x14ac:dyDescent="0.2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983400</v>
      </c>
      <c r="H10" s="17">
        <f>Enkät!J169</f>
        <v>1003100</v>
      </c>
      <c r="I10" s="17">
        <f>Enkät!K169</f>
        <v>1023200</v>
      </c>
      <c r="J10" s="17">
        <f>Enkät!L169</f>
        <v>1045600</v>
      </c>
      <c r="K10" s="17"/>
    </row>
    <row r="11" spans="1:11" x14ac:dyDescent="0.2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7558100</v>
      </c>
      <c r="I11" s="17">
        <f>Enkät!K184</f>
        <v>7683900</v>
      </c>
      <c r="J11" s="17">
        <f>Enkät!L184</f>
        <v>8130200</v>
      </c>
      <c r="K11" s="17"/>
    </row>
    <row r="14" spans="1:11" x14ac:dyDescent="0.2">
      <c r="A14" t="s">
        <v>163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>(F4+F5+F6+F7+F10+F11)/1000000</f>
        <v>42.5378422952246</v>
      </c>
      <c r="G14" s="17">
        <f>(G4+G5+G6+G7+G10+G11)/1000000</f>
        <v>42.105200000000004</v>
      </c>
      <c r="H14" s="17">
        <f>(H4+H5+H6+H7+H10+H11)/1000000</f>
        <v>44.156300000000002</v>
      </c>
      <c r="I14" s="17">
        <f>(I4+I5+I6+I7+I10+I11)/1000000</f>
        <v>43.947800000000001</v>
      </c>
      <c r="J14" s="17">
        <f>(J4+J5+J6+J7+J10+J11)/1000000</f>
        <v>44.477699999999999</v>
      </c>
      <c r="K14" s="17"/>
    </row>
    <row r="15" spans="1:11" x14ac:dyDescent="0.2">
      <c r="B15" s="17"/>
      <c r="C15" s="17"/>
      <c r="D15" s="17">
        <f t="shared" ref="D15:H15" si="1">D14+D9</f>
        <v>336.49611288267664</v>
      </c>
      <c r="E15" s="17">
        <f t="shared" si="1"/>
        <v>350.69161694576144</v>
      </c>
      <c r="F15" s="17">
        <f t="shared" si="1"/>
        <v>360.03354229522461</v>
      </c>
      <c r="G15" s="17">
        <f t="shared" si="1"/>
        <v>370.97120000000001</v>
      </c>
      <c r="H15" s="17">
        <f t="shared" si="1"/>
        <v>384.67230000000001</v>
      </c>
      <c r="I15" s="17">
        <f t="shared" ref="I15:J15" si="2">I14+I9</f>
        <v>393.56179999999995</v>
      </c>
      <c r="J15" s="17">
        <f t="shared" si="2"/>
        <v>404.11469999999997</v>
      </c>
      <c r="K15" s="17"/>
    </row>
    <row r="17" spans="1:14" x14ac:dyDescent="0.2">
      <c r="C17" s="4"/>
      <c r="D17" s="4">
        <f t="shared" ref="D17:I17" si="3">D3</f>
        <v>2016</v>
      </c>
      <c r="E17" s="4">
        <f t="shared" si="3"/>
        <v>2017</v>
      </c>
      <c r="F17" s="4">
        <f t="shared" si="3"/>
        <v>2018</v>
      </c>
      <c r="G17" s="4">
        <f t="shared" si="3"/>
        <v>2019</v>
      </c>
      <c r="H17" s="4">
        <f t="shared" si="3"/>
        <v>2020</v>
      </c>
      <c r="I17" s="4">
        <f t="shared" si="3"/>
        <v>2021</v>
      </c>
      <c r="J17" s="4">
        <f t="shared" ref="J17" si="4">J3</f>
        <v>2022</v>
      </c>
      <c r="K17" s="4"/>
    </row>
    <row r="18" spans="1:14" x14ac:dyDescent="0.2">
      <c r="A18" t="s">
        <v>164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307.3546</v>
      </c>
      <c r="G18" s="17">
        <f>Enkät!I199/1000000</f>
        <v>317.20999999999998</v>
      </c>
      <c r="H18" s="17">
        <f>Enkät!J199/1000000</f>
        <v>327.13099999999997</v>
      </c>
      <c r="I18" s="17">
        <f>Enkät!K199/1000000</f>
        <v>334.33499999999998</v>
      </c>
      <c r="J18" s="17">
        <f>Enkät!L199/1000000</f>
        <v>342.21800000000002</v>
      </c>
      <c r="K18" s="17"/>
    </row>
    <row r="19" spans="1:14" x14ac:dyDescent="0.2">
      <c r="A19" t="s">
        <v>165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11.656000000000001</v>
      </c>
      <c r="H19" s="17">
        <f>(Enkät!J205+Enkät!J206)/1000000</f>
        <v>13.385</v>
      </c>
      <c r="I19" s="17">
        <f>(Enkät!K205+Enkät!K206)/1000000</f>
        <v>15.279</v>
      </c>
      <c r="J19" s="17">
        <f>(Enkät!L205+Enkät!L206)/1000000</f>
        <v>17.419</v>
      </c>
      <c r="K19" s="17"/>
    </row>
    <row r="20" spans="1:14" x14ac:dyDescent="0.2">
      <c r="A20" t="s">
        <v>163</v>
      </c>
      <c r="B20" s="17"/>
      <c r="C20" s="17"/>
      <c r="D20" s="17">
        <f>D14</f>
        <v>43.540812882676619</v>
      </c>
      <c r="E20" s="17">
        <f t="shared" ref="E20:I20" si="5">E14</f>
        <v>42.507916945761423</v>
      </c>
      <c r="F20" s="17">
        <f t="shared" si="5"/>
        <v>42.5378422952246</v>
      </c>
      <c r="G20" s="17">
        <f t="shared" si="5"/>
        <v>42.105200000000004</v>
      </c>
      <c r="H20" s="17">
        <f t="shared" si="5"/>
        <v>44.156300000000002</v>
      </c>
      <c r="I20" s="17">
        <f t="shared" si="5"/>
        <v>43.947800000000001</v>
      </c>
      <c r="J20" s="17">
        <f t="shared" ref="J20" si="6">J14</f>
        <v>44.477699999999999</v>
      </c>
      <c r="K20" s="17"/>
    </row>
    <row r="21" spans="1:14" x14ac:dyDescent="0.2">
      <c r="B21" s="17"/>
      <c r="C21" s="17"/>
      <c r="D21" s="17">
        <f t="shared" ref="D21" si="7">SUM(D18:D20)</f>
        <v>336.49611288267664</v>
      </c>
      <c r="E21" s="17">
        <f t="shared" ref="E21:F21" si="8">SUM(E18:E20)</f>
        <v>350.69161694576144</v>
      </c>
      <c r="F21" s="17">
        <f t="shared" si="8"/>
        <v>360.03354229522461</v>
      </c>
      <c r="G21" s="17">
        <f t="shared" ref="G21:H21" si="9">SUM(G18:G20)</f>
        <v>370.97120000000001</v>
      </c>
      <c r="H21" s="17">
        <f t="shared" si="9"/>
        <v>384.67229999999995</v>
      </c>
      <c r="I21" s="17">
        <f t="shared" ref="I21:J21" si="10">SUM(I18:I20)</f>
        <v>393.56179999999995</v>
      </c>
      <c r="J21" s="17">
        <f t="shared" si="10"/>
        <v>404.11469999999997</v>
      </c>
      <c r="K21" s="17"/>
    </row>
    <row r="22" spans="1:14" x14ac:dyDescent="0.2">
      <c r="B22" s="17"/>
      <c r="C22" s="17"/>
      <c r="D22" s="17"/>
      <c r="E22" s="17"/>
      <c r="F22" s="17"/>
      <c r="G22" s="17"/>
      <c r="H22" s="17"/>
      <c r="I22" s="17"/>
      <c r="N22" s="20"/>
    </row>
    <row r="23" spans="1:14" x14ac:dyDescent="0.2">
      <c r="A23" s="20" t="s">
        <v>166</v>
      </c>
      <c r="B23" s="17"/>
      <c r="C23" s="17"/>
      <c r="D23" s="33">
        <f>D21/Enkät!F30</f>
        <v>7.6729299525840886E-2</v>
      </c>
      <c r="E23" s="33">
        <f>E21/Enkät!G30</f>
        <v>7.6589737373204361E-2</v>
      </c>
      <c r="F23" s="33">
        <f>F21/Enkät!H30</f>
        <v>7.5151843155854714E-2</v>
      </c>
      <c r="G23" s="33">
        <f>G21/Enkät!I30</f>
        <v>7.4771337143487382E-2</v>
      </c>
      <c r="H23" s="33">
        <f>H21/Enkät!J30</f>
        <v>7.5207325279111684E-2</v>
      </c>
      <c r="I23" s="33">
        <f>I21/Enkät!K30</f>
        <v>7.4263167490377202E-2</v>
      </c>
      <c r="J23" s="33">
        <f>J21/Enkät!L30</f>
        <v>7.3633539405602327E-2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4JXXJJFS64ZS-957833390-189</_dlc_DocId>
    <_dlc_DocIdUrl xmlns="465edb57-3a11-4ff8-9c43-7dc2da403828">
      <Url>https://sp.pensionsmyndigheten.se/ovr/ANSLAG/_layouts/15/DocIdRedir.aspx?ID=4JXXJJFS64ZS-957833390-189</Url>
      <Description>4JXXJJFS64ZS-957833390-189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32935-3F86-48D9-B90A-ECE02A312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A43864-6A8F-4CBD-BD20-484A47337BA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335C320-3B1E-4D19-AEAB-000895F1303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5edb57-3a11-4ff8-9c43-7dc2da40382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Markus Andersson</cp:lastModifiedBy>
  <cp:revision/>
  <dcterms:created xsi:type="dcterms:W3CDTF">1999-06-16T10:30:48Z</dcterms:created>
  <dcterms:modified xsi:type="dcterms:W3CDTF">2019-05-02T12:17:40Z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6f605e63-1761-4791-86bb-7abd23fe556d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